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firstSheet="8" activeTab="9"/>
  </bookViews>
  <sheets>
    <sheet name="Лист1" sheetId="1" r:id="rId1"/>
    <sheet name="Лист1 (2)" sheetId="4" r:id="rId2"/>
    <sheet name="Лист1 (3)" sheetId="5" r:id="rId3"/>
    <sheet name="Лист1 (4)" sheetId="6" r:id="rId4"/>
    <sheet name="Лист1 (5)" sheetId="7" r:id="rId5"/>
    <sheet name="Лист1 (6)" sheetId="8" r:id="rId6"/>
    <sheet name="Лист1 (7)" sheetId="9" r:id="rId7"/>
    <sheet name="Лист1 (8)" sheetId="10" r:id="rId8"/>
    <sheet name="Лист1 (9)" sheetId="11" r:id="rId9"/>
    <sheet name="Лист1 (13)" sheetId="16" r:id="rId10"/>
  </sheets>
  <calcPr calcId="144525"/>
</workbook>
</file>

<file path=xl/calcChain.xml><?xml version="1.0" encoding="utf-8"?>
<calcChain xmlns="http://schemas.openxmlformats.org/spreadsheetml/2006/main">
  <c r="E96" i="16" l="1"/>
  <c r="K21" i="10"/>
  <c r="M21" i="10" s="1"/>
  <c r="I42" i="7"/>
  <c r="G42" i="7"/>
  <c r="L21" i="7"/>
  <c r="K21" i="7"/>
  <c r="J21" i="7"/>
  <c r="I21" i="7"/>
  <c r="G21" i="7"/>
  <c r="G4" i="10"/>
  <c r="G3" i="10"/>
  <c r="F42" i="10"/>
  <c r="E42" i="10"/>
  <c r="F42" i="9"/>
  <c r="E42" i="9"/>
  <c r="E41" i="8"/>
  <c r="E42" i="5"/>
  <c r="F42" i="7"/>
  <c r="E42" i="7"/>
  <c r="E39" i="6"/>
  <c r="E31" i="6"/>
  <c r="E27" i="6"/>
  <c r="E26" i="6"/>
  <c r="E25" i="6"/>
  <c r="E7" i="6"/>
  <c r="E4" i="6"/>
  <c r="E2" i="6"/>
  <c r="F42" i="6"/>
  <c r="E26" i="1"/>
  <c r="E31" i="1"/>
  <c r="E42" i="1" s="1"/>
  <c r="F42" i="1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F43" i="4"/>
  <c r="E43" i="4"/>
  <c r="O42" i="7" l="1"/>
  <c r="O21" i="7"/>
  <c r="E42" i="6"/>
  <c r="H43" i="4"/>
  <c r="G43" i="4"/>
</calcChain>
</file>

<file path=xl/sharedStrings.xml><?xml version="1.0" encoding="utf-8"?>
<sst xmlns="http://schemas.openxmlformats.org/spreadsheetml/2006/main" count="662" uniqueCount="294">
  <si>
    <t>МОУ СОШ №1</t>
  </si>
  <si>
    <t>МОУ СОШ №3</t>
  </si>
  <si>
    <t>МОУ СОШ №4</t>
  </si>
  <si>
    <t>МОУ гимназия №5</t>
  </si>
  <si>
    <t>МОУ СОШ №6</t>
  </si>
  <si>
    <t>МОУ лицей №1</t>
  </si>
  <si>
    <t>Александровскя СОШ</t>
  </si>
  <si>
    <t>Вербочанская СОШ</t>
  </si>
  <si>
    <t>Владимировская СОШ</t>
  </si>
  <si>
    <t>Вольно-Донская СОШ</t>
  </si>
  <si>
    <t>Грузиновская СОШ</t>
  </si>
  <si>
    <t>Знаменская СОШ</t>
  </si>
  <si>
    <t>Комсомольская ООШ</t>
  </si>
  <si>
    <t>Николаевская ООШ</t>
  </si>
  <si>
    <t>Ново-Павловская СОШ</t>
  </si>
  <si>
    <t>Парамоновская СОШ</t>
  </si>
  <si>
    <t>Старо-Петров СОШ</t>
  </si>
  <si>
    <t>Чекаловская СОШ</t>
  </si>
  <si>
    <t>Широко-Атаман ООШ</t>
  </si>
  <si>
    <t>МОУ ДОД ДДТ</t>
  </si>
  <si>
    <t>МОУ ДОД СДЮСШ</t>
  </si>
  <si>
    <t>Д/сад №1</t>
  </si>
  <si>
    <t>Д/сад №2</t>
  </si>
  <si>
    <t>Д/сад №3</t>
  </si>
  <si>
    <t>Д/сад №8</t>
  </si>
  <si>
    <t>Д/сад №37</t>
  </si>
  <si>
    <t>Д/сад х. Вербочки</t>
  </si>
  <si>
    <t>Д/сад ст. Вольнодонск</t>
  </si>
  <si>
    <t>Д/сад п. Знаменка №22</t>
  </si>
  <si>
    <t>Д/сад К-Быстрянский</t>
  </si>
  <si>
    <t>Д/сад х. Николаев</t>
  </si>
  <si>
    <t>Д/сад х. Парамонов</t>
  </si>
  <si>
    <t>Д/сад х. Ст-Петровский</t>
  </si>
  <si>
    <t>Д/с Вишенка</t>
  </si>
  <si>
    <t>Д/с Колосок</t>
  </si>
  <si>
    <t>Д/с Трофименков</t>
  </si>
  <si>
    <t>Д/с Радуга</t>
  </si>
  <si>
    <t>Д/сЗвездочка</t>
  </si>
  <si>
    <t>Д/с" Сказка"</t>
  </si>
  <si>
    <t>итого</t>
  </si>
  <si>
    <t>211 сбербанк</t>
  </si>
  <si>
    <t xml:space="preserve"> потребность субвен  март</t>
  </si>
  <si>
    <t>211НДФЛ</t>
  </si>
  <si>
    <t>Д/с" Жемчужинка"</t>
  </si>
  <si>
    <t>Д/с " Жемчужинка"</t>
  </si>
  <si>
    <t>Д/С " Сказка"</t>
  </si>
  <si>
    <t>Д/с х.Костино-Быстрянский " Теремок"</t>
  </si>
  <si>
    <t>межрасчет июнь</t>
  </si>
  <si>
    <t>субвен</t>
  </si>
  <si>
    <t>аванс 18.06.2018 город</t>
  </si>
  <si>
    <t>ок 211</t>
  </si>
  <si>
    <t>пед-псих</t>
  </si>
  <si>
    <t>кол-во сотруд 65 +</t>
  </si>
  <si>
    <t>МБОУ СОШ №1</t>
  </si>
  <si>
    <t>МБОУ СОШ №3</t>
  </si>
  <si>
    <t>МБОУ СОШ №4</t>
  </si>
  <si>
    <t>МБОУ гимназия №5</t>
  </si>
  <si>
    <t>МБОУ СОШ №6</t>
  </si>
  <si>
    <t>МБОУ лицей №1</t>
  </si>
  <si>
    <t>те на которые отправляем б/л</t>
  </si>
  <si>
    <t xml:space="preserve">Название учреждения </t>
  </si>
  <si>
    <t>Широко-Атаманская ООШ</t>
  </si>
  <si>
    <t>зарплата</t>
  </si>
  <si>
    <t xml:space="preserve">кружки </t>
  </si>
  <si>
    <t>предшколка</t>
  </si>
  <si>
    <t>бл</t>
  </si>
  <si>
    <t>50 пособ</t>
  </si>
  <si>
    <t>июнь субвен</t>
  </si>
  <si>
    <t>кл .руководство</t>
  </si>
  <si>
    <t>кол-во  кл рук на 01.09.2020</t>
  </si>
  <si>
    <t>Окостко  2 класса</t>
  </si>
  <si>
    <t>Давыдова 2 класса</t>
  </si>
  <si>
    <t>Завальнюкова  2 класса</t>
  </si>
  <si>
    <t>Хачатурян 2 класса</t>
  </si>
  <si>
    <t xml:space="preserve"> корекция</t>
  </si>
  <si>
    <t>класс корекции, Капчунова,Носивец 2 класса</t>
  </si>
  <si>
    <t>Семенченко</t>
  </si>
  <si>
    <t>Павликова 2 класса</t>
  </si>
  <si>
    <t>Итого</t>
  </si>
  <si>
    <t>тьютер</t>
  </si>
  <si>
    <t>Чекаловская ООШ</t>
  </si>
  <si>
    <t>Исполнитель :</t>
  </si>
  <si>
    <t>Божок Н.В.</t>
  </si>
  <si>
    <t>МБОУ ДО " ДДТ"</t>
  </si>
  <si>
    <t>МБОУ ДО "ДЮСШ"</t>
  </si>
  <si>
    <t xml:space="preserve"> МБДОУ  д/сад №1 " Ромашка"</t>
  </si>
  <si>
    <t xml:space="preserve"> МБДОУ д/сад №2 " Солнышко"</t>
  </si>
  <si>
    <t xml:space="preserve"> МБДОУ д/сад №3 " Святлячок"</t>
  </si>
  <si>
    <t xml:space="preserve"> МБДОУ д/сад №8 " Родничок"</t>
  </si>
  <si>
    <t xml:space="preserve"> МБДОУ д/сад №37 " Колобок"</t>
  </si>
  <si>
    <t xml:space="preserve"> МБДОУ д/сад х. Вербочки " Ивушка"</t>
  </si>
  <si>
    <t xml:space="preserve"> МБДОУ д/сад х. Вербочки</t>
  </si>
  <si>
    <t xml:space="preserve"> МБДОУ д/сад ст. Вольнодонская " Улыбка"</t>
  </si>
  <si>
    <t xml:space="preserve"> МБДОУ д/сад п. Знаменка №22 " Калинка"</t>
  </si>
  <si>
    <t xml:space="preserve"> МБДОУ д/сЗвездочка</t>
  </si>
  <si>
    <t xml:space="preserve"> МБДОУ д/сад х. Николаев</t>
  </si>
  <si>
    <t xml:space="preserve"> МБДОУ д/сад х. Ст-Петровский</t>
  </si>
  <si>
    <t xml:space="preserve"> МБДОУ д/с Вишенка</t>
  </si>
  <si>
    <t xml:space="preserve"> МБДОУ д/с Колосок</t>
  </si>
  <si>
    <t xml:space="preserve"> МБДОУ д/с Трофименков</t>
  </si>
  <si>
    <t xml:space="preserve"> МБДОУ д/с Радуга</t>
  </si>
  <si>
    <t xml:space="preserve"> МБДОУ д/с " Жемчужинка"</t>
  </si>
  <si>
    <t xml:space="preserve"> МБДОУ д/с х.Костино-Быстрянский " Теремок"</t>
  </si>
  <si>
    <t xml:space="preserve"> МБДОУ д/с " Сказка"</t>
  </si>
  <si>
    <t>Парамоновская ООШ</t>
  </si>
  <si>
    <t>учитель -логопед</t>
  </si>
  <si>
    <t>учитель дефектолог</t>
  </si>
  <si>
    <t xml:space="preserve">соц пед </t>
  </si>
  <si>
    <t>кол-во  кл рук на 01.09.2021</t>
  </si>
  <si>
    <t>Харичкина Е.С. 2 класса</t>
  </si>
  <si>
    <t>корекция</t>
  </si>
  <si>
    <t>корекция, Носивец  О.Ф. 2 класса</t>
  </si>
  <si>
    <t>Светогорова  2 класса</t>
  </si>
  <si>
    <t>Семенченко 2 класса</t>
  </si>
  <si>
    <t>Ермолова Г.Г. 2 класса</t>
  </si>
  <si>
    <t>дата выплаты кл руква за сентябрь</t>
  </si>
  <si>
    <t>Должность</t>
  </si>
  <si>
    <t xml:space="preserve">Визичканич Александра Владимировна </t>
  </si>
  <si>
    <t>Мусина Ольга Хайдуловна</t>
  </si>
  <si>
    <t>Заместитель директора по хозяйственной части</t>
  </si>
  <si>
    <t>Чипига Елена Валентиновна</t>
  </si>
  <si>
    <t>Одинцова Екатерина Алексеевна</t>
  </si>
  <si>
    <t>Сухова Лариса Петровна</t>
  </si>
  <si>
    <t>Малоштанова Мария Андреевна</t>
  </si>
  <si>
    <t>Герловская Анна Николаевна</t>
  </si>
  <si>
    <t>Игнатенко Елена Николаевна</t>
  </si>
  <si>
    <t>Ковалева Ирина Александровна</t>
  </si>
  <si>
    <t>И.о заведующего филиалом</t>
  </si>
  <si>
    <t>Гононайко Татьяна Валерьевна</t>
  </si>
  <si>
    <t>Зведующий филиалом</t>
  </si>
  <si>
    <t>Солопова Анжелика Анатольевна</t>
  </si>
  <si>
    <t>Сердюкова Оксана Александровна</t>
  </si>
  <si>
    <t>Омельченко Галина Ивановна</t>
  </si>
  <si>
    <t>Чипига  Анна   Анатольевна</t>
  </si>
  <si>
    <t>Заместитель директора по хозяйственной работе</t>
  </si>
  <si>
    <t>Гелисханова Анна Петровна</t>
  </si>
  <si>
    <t>Остривная Дарья Анатольевна</t>
  </si>
  <si>
    <t>Деница Валентина Бигалиевна</t>
  </si>
  <si>
    <t>Заведующий филиалом</t>
  </si>
  <si>
    <t>Куколева Ирина Игоревна</t>
  </si>
  <si>
    <t>Трущенко Наталья Ивановна</t>
  </si>
  <si>
    <t>Заместитель директора по хоз. работе</t>
  </si>
  <si>
    <t>Андросюк Юлия Александровна</t>
  </si>
  <si>
    <t>Дармина Людмила Васильевна</t>
  </si>
  <si>
    <t>Мачнева Виктория  Викторовна</t>
  </si>
  <si>
    <t>Коренькова Светлана Александровна</t>
  </si>
  <si>
    <t>Кубрина Наталья Вячеславна</t>
  </si>
  <si>
    <t>Цыганчук Ольга Анатольевна</t>
  </si>
  <si>
    <t>Хачатрян Ани Размиковна</t>
  </si>
  <si>
    <t>Фастащенко Светлана Дмитриевна</t>
  </si>
  <si>
    <t>Колесникова Елена Владимировна</t>
  </si>
  <si>
    <t>Грошева Галина Сергеевна</t>
  </si>
  <si>
    <t>Ходина Ирина Александровна</t>
  </si>
  <si>
    <t>Фоменко Лидия Григорьева</t>
  </si>
  <si>
    <t>Марченко Ирина Александровна</t>
  </si>
  <si>
    <t>Литвиненко Галина Витальевна</t>
  </si>
  <si>
    <t>Васюкневич Павел Иванович</t>
  </si>
  <si>
    <t>Сущенко Людмила Николаевна</t>
  </si>
  <si>
    <t>Камышникова Наталия Павловна</t>
  </si>
  <si>
    <t>Черенкова Валентина Анатольевна</t>
  </si>
  <si>
    <t xml:space="preserve">ФИО </t>
  </si>
  <si>
    <t>Среднемесячная заработная плата за 2023 г</t>
  </si>
  <si>
    <t>Железниченко Олеся Валентиновна</t>
  </si>
  <si>
    <t>Сулименко Светлана Леонидовна</t>
  </si>
  <si>
    <t>Вобищевич Людмила Николаевна</t>
  </si>
  <si>
    <t>Никитчук Людмила Васильевна</t>
  </si>
  <si>
    <t>Грязева Ирина Алексеевна</t>
  </si>
  <si>
    <t>Морозова Юлия Владимировна</t>
  </si>
  <si>
    <t>Кись Елена Николаевна</t>
  </si>
  <si>
    <t>Мереженая Наталья Петровна</t>
  </si>
  <si>
    <t>Щебетина Светлана Ивановна</t>
  </si>
  <si>
    <t>ФИО руководителя</t>
  </si>
  <si>
    <t>Рыкова И.С.</t>
  </si>
  <si>
    <t>Васютина Е.П.</t>
  </si>
  <si>
    <t>Томуз И.С.</t>
  </si>
  <si>
    <t>Мухортова Л.Н.</t>
  </si>
  <si>
    <t>Дрейзина Е.Д.</t>
  </si>
  <si>
    <t>Паранкина Е.Ю.</t>
  </si>
  <si>
    <t>Золотько С.А.</t>
  </si>
  <si>
    <t>Савилова Л.А.</t>
  </si>
  <si>
    <t>Шевченко Л.Н.</t>
  </si>
  <si>
    <t xml:space="preserve">Тришечкина Т.Ф. </t>
  </si>
  <si>
    <t>Черкасова И.П.</t>
  </si>
  <si>
    <t>Пятилокотова О.П.</t>
  </si>
  <si>
    <t>Ермолова Е.А.</t>
  </si>
  <si>
    <t>Фарманян М.Н.</t>
  </si>
  <si>
    <t>Гнутова Н.В.</t>
  </si>
  <si>
    <t>Исаева Г.В.</t>
  </si>
  <si>
    <t>Ройбу Н.Н.</t>
  </si>
  <si>
    <t>Давиденко В.В.</t>
  </si>
  <si>
    <t>Райкова О.А.</t>
  </si>
  <si>
    <t>Федоркова А.А.</t>
  </si>
  <si>
    <t>Пометова Т.Ю.</t>
  </si>
  <si>
    <t>Липчанкая Л.В.</t>
  </si>
  <si>
    <t>Шестопалова Т.А.</t>
  </si>
  <si>
    <t>Балыцкая И.В.</t>
  </si>
  <si>
    <t>Бурцева С.В.</t>
  </si>
  <si>
    <t>Сармухамбетова А.Д.</t>
  </si>
  <si>
    <t xml:space="preserve"> Крицкая А.Н.</t>
  </si>
  <si>
    <t>Грицаева А.А.</t>
  </si>
  <si>
    <t>Титкова Г.В.</t>
  </si>
  <si>
    <t>Моргун Н.Н.</t>
  </si>
  <si>
    <t>Кушнарева А.В.</t>
  </si>
  <si>
    <t>Шпакевич С.А.</t>
  </si>
  <si>
    <t>Черикова И.В.</t>
  </si>
  <si>
    <t>Дубинина Н.А.</t>
  </si>
  <si>
    <t>Болдырева А.С.</t>
  </si>
  <si>
    <t>Тюлюпкалиева И.С.</t>
  </si>
  <si>
    <t>Какичева С.М.</t>
  </si>
  <si>
    <t>Тукуева Татьяна Васильевна</t>
  </si>
  <si>
    <t>Ануфриенко Галина Викторовна</t>
  </si>
  <si>
    <t>Тащилин И.Р.</t>
  </si>
  <si>
    <t>Акользин Александр Борисович</t>
  </si>
  <si>
    <t>Асеева Ирина  Алексеевна</t>
  </si>
  <si>
    <t>Шпак Виктория Олеговна</t>
  </si>
  <si>
    <t>Плахотникова Светлана Анатольевна</t>
  </si>
  <si>
    <t>Рыкова Инна Сергеевна</t>
  </si>
  <si>
    <t xml:space="preserve">директор </t>
  </si>
  <si>
    <t>Васютина Елена Петровна</t>
  </si>
  <si>
    <t>Томуз Ирина Сергеевна</t>
  </si>
  <si>
    <t>МБОУ "Гимназия №5 г. Морозовска"</t>
  </si>
  <si>
    <t>Мухортова Людмила Николаевна</t>
  </si>
  <si>
    <t>Дрейзина Елена Дмитриевна</t>
  </si>
  <si>
    <t>директор</t>
  </si>
  <si>
    <t>Паранкина Елена Юрьевна</t>
  </si>
  <si>
    <t>МБОУ Александровская СОШ</t>
  </si>
  <si>
    <t>Тюлюпкалиева Инна Сергеевна</t>
  </si>
  <si>
    <t>МБОУ Вербочанская СОШ</t>
  </si>
  <si>
    <t>Золотько Светлана Алексеевна</t>
  </si>
  <si>
    <t>МБОУ Владимировская СОШ</t>
  </si>
  <si>
    <t>Савилова Любовь Александровна</t>
  </si>
  <si>
    <t>МБОУ Вольно-Донская СОШ</t>
  </si>
  <si>
    <t>Шевченкр Людмила Николаевна</t>
  </si>
  <si>
    <t>МБОУ Грузиновская СОШ</t>
  </si>
  <si>
    <t>Тришечкина Татьяна Федоровна</t>
  </si>
  <si>
    <t>МБОУ Знаменская СОШ</t>
  </si>
  <si>
    <t>Черкасова Инна Петровна</t>
  </si>
  <si>
    <t>МБОУ Николаевская ООШ</t>
  </si>
  <si>
    <t>Какичева Светлана Михайловна</t>
  </si>
  <si>
    <t>МБОУ Ново-Павловская СОШ</t>
  </si>
  <si>
    <t>Пятилокотова Ольга Петровна</t>
  </si>
  <si>
    <t>МБОУ Парамоновская ООШ</t>
  </si>
  <si>
    <t>Ермолова Елена Анатольевна</t>
  </si>
  <si>
    <t>МБОУ Старо-Петровская СОШ</t>
  </si>
  <si>
    <t>Фарманян Марина Николаевна</t>
  </si>
  <si>
    <t>МБОУ Чекаловская ООШ</t>
  </si>
  <si>
    <t>Гнутова Наталья Владимировна</t>
  </si>
  <si>
    <t>МБОУ Широко-Атаманская ООШ</t>
  </si>
  <si>
    <t>Исаева Галина Валерьевна</t>
  </si>
  <si>
    <t>Ройбу Наталья Николаевна</t>
  </si>
  <si>
    <t xml:space="preserve">Тащилин Игорь Ральфович </t>
  </si>
  <si>
    <t>МБОУ ДО "Спортивная школа"</t>
  </si>
  <si>
    <t>Давиденко Владимир Викторович</t>
  </si>
  <si>
    <t>Райкова Ольга Александровна</t>
  </si>
  <si>
    <t>Заведующий</t>
  </si>
  <si>
    <t>Федоркова Алла Александровна</t>
  </si>
  <si>
    <t>заведующий</t>
  </si>
  <si>
    <t>Пометова Татьяна Юриевна</t>
  </si>
  <si>
    <t>Липчанская Лариса Владимировна</t>
  </si>
  <si>
    <t>Шестопалова Татьяна Алексеевна</t>
  </si>
  <si>
    <t>Балыцкая Ирина Владимировна</t>
  </si>
  <si>
    <t xml:space="preserve"> МБДОУ д/сад п. Знаменка  " Калинка"</t>
  </si>
  <si>
    <t xml:space="preserve"> МБДОУ д/сад ст. Вольно-Донская " Улыбка"</t>
  </si>
  <si>
    <t>Бурцева Светлана Викторовна</t>
  </si>
  <si>
    <t xml:space="preserve"> МБДОУ д/с "Звездочка"</t>
  </si>
  <si>
    <t>Сармухамбетова Айгуль Джиксимбаевна</t>
  </si>
  <si>
    <t>Крицкая Анна Николаевна</t>
  </si>
  <si>
    <t xml:space="preserve"> МБДОУ д/сад х. Старо-Петровский</t>
  </si>
  <si>
    <t>Грицаева Анна Петровна</t>
  </si>
  <si>
    <t xml:space="preserve"> МБДОУ д/с "Вишенка" х. Вишневка</t>
  </si>
  <si>
    <t xml:space="preserve">Титкова Галина Васильевна </t>
  </si>
  <si>
    <t xml:space="preserve"> МБДОУ д/с "Колосок" х. Александров</t>
  </si>
  <si>
    <t>Моргун Наталья Николаевна</t>
  </si>
  <si>
    <t xml:space="preserve"> МБДОУ д/с Трофименков "Колокольчик"</t>
  </si>
  <si>
    <t>Кушнарева Анастасия Владимировна</t>
  </si>
  <si>
    <t xml:space="preserve"> МБДОУ д/с "Радуга"</t>
  </si>
  <si>
    <t>Шпакевич Светлана Александровна</t>
  </si>
  <si>
    <t>Черикова Инна Владимировна</t>
  </si>
  <si>
    <t>Дубинина Наталья Александровна</t>
  </si>
  <si>
    <t>Болдырева Анна Сергеевна</t>
  </si>
  <si>
    <t>Заместитель директора по воспит работе</t>
  </si>
  <si>
    <t xml:space="preserve">Заместитель директора по учебно- воспит работе </t>
  </si>
  <si>
    <t xml:space="preserve">Заведующий филиалом </t>
  </si>
  <si>
    <t xml:space="preserve">Заместитель директора по хозяйственной части </t>
  </si>
  <si>
    <t xml:space="preserve">Заместитель директора по  воспит работе </t>
  </si>
  <si>
    <t xml:space="preserve">Заместитель директора по хоз.работе </t>
  </si>
  <si>
    <t xml:space="preserve">Заместитель директора по воспит работе </t>
  </si>
  <si>
    <t>Заместитель директора по  учебно- воспит работе</t>
  </si>
  <si>
    <t>Заместитель директора по учебно- воспит работе</t>
  </si>
  <si>
    <t>Заместитель директора по  воспит работе</t>
  </si>
  <si>
    <t>Заместитель директора по уч-воспит работе</t>
  </si>
  <si>
    <t>Заместитель директора  по уч-воспит работе</t>
  </si>
  <si>
    <t>Заместитель директора воспит работе</t>
  </si>
  <si>
    <t>Зам.директора по воспит .работе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</si>
</sst>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2" fontId="3" fillId="0" borderId="31" xfId="0" applyNumberFormat="1" applyFont="1" applyBorder="1" applyAlignment="1">
      <alignment horizontal="left" vertical="center" wrapText="1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7" xfId="0" applyNumberFormat="1" applyFont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left" vertical="center" wrapText="1"/>
    </xf>
    <xf numFmtId="2" fontId="3" fillId="0" borderId="34" xfId="0" applyNumberFormat="1" applyFont="1" applyBorder="1" applyAlignment="1">
      <alignment horizontal="left" vertical="center" wrapText="1"/>
    </xf>
    <xf numFmtId="0" fontId="0" fillId="0" borderId="13" xfId="0" applyBorder="1"/>
    <xf numFmtId="0" fontId="2" fillId="0" borderId="35" xfId="0" applyFont="1" applyBorder="1" applyAlignment="1">
      <alignment horizontal="left" vertical="center" wrapText="1"/>
    </xf>
    <xf numFmtId="0" fontId="0" fillId="0" borderId="0" xfId="0" applyBorder="1"/>
    <xf numFmtId="0" fontId="1" fillId="2" borderId="34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3" fillId="0" borderId="29" xfId="0" applyNumberFormat="1" applyFont="1" applyBorder="1" applyAlignment="1">
      <alignment horizontal="left" vertical="center" wrapText="1"/>
    </xf>
    <xf numFmtId="2" fontId="0" fillId="0" borderId="13" xfId="0" applyNumberFormat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0" fontId="1" fillId="2" borderId="24" xfId="0" applyFont="1" applyFill="1" applyBorder="1" applyAlignment="1">
      <alignment horizontal="center" vertical="center" wrapText="1"/>
    </xf>
    <xf numFmtId="14" fontId="0" fillId="0" borderId="13" xfId="0" applyNumberFormat="1" applyBorder="1"/>
    <xf numFmtId="0" fontId="0" fillId="0" borderId="30" xfId="0" applyBorder="1"/>
    <xf numFmtId="1" fontId="3" fillId="0" borderId="10" xfId="0" applyNumberFormat="1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5" fillId="0" borderId="13" xfId="0" applyFont="1" applyBorder="1"/>
    <xf numFmtId="14" fontId="5" fillId="0" borderId="13" xfId="0" applyNumberFormat="1" applyFont="1" applyBorder="1"/>
    <xf numFmtId="1" fontId="3" fillId="0" borderId="36" xfId="0" applyNumberFormat="1" applyFont="1" applyBorder="1" applyAlignment="1">
      <alignment horizontal="left" vertical="center" wrapText="1"/>
    </xf>
    <xf numFmtId="1" fontId="6" fillId="0" borderId="13" xfId="0" applyNumberFormat="1" applyFont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1" fontId="3" fillId="0" borderId="37" xfId="0" applyNumberFormat="1" applyFont="1" applyBorder="1" applyAlignment="1">
      <alignment horizontal="left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1" fontId="6" fillId="3" borderId="13" xfId="0" applyNumberFormat="1" applyFont="1" applyFill="1" applyBorder="1" applyAlignment="1">
      <alignment horizontal="left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0" fillId="0" borderId="0" xfId="0"/>
    <xf numFmtId="0" fontId="8" fillId="3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left" vertical="center" wrapText="1"/>
    </xf>
    <xf numFmtId="2" fontId="10" fillId="0" borderId="13" xfId="0" applyNumberFormat="1" applyFont="1" applyBorder="1" applyAlignment="1">
      <alignment horizontal="left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/>
    </xf>
    <xf numFmtId="4" fontId="8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left" vertical="center" wrapText="1"/>
    </xf>
    <xf numFmtId="1" fontId="10" fillId="0" borderId="13" xfId="0" applyNumberFormat="1" applyFont="1" applyFill="1" applyBorder="1" applyAlignment="1">
      <alignment horizontal="left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left" vertical="center" wrapText="1"/>
    </xf>
    <xf numFmtId="1" fontId="6" fillId="4" borderId="13" xfId="0" applyNumberFormat="1" applyFont="1" applyFill="1" applyBorder="1" applyAlignment="1">
      <alignment horizontal="left" vertical="center" wrapText="1"/>
    </xf>
    <xf numFmtId="4" fontId="6" fillId="4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35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4" fontId="8" fillId="4" borderId="13" xfId="0" applyNumberFormat="1" applyFont="1" applyFill="1" applyBorder="1" applyAlignment="1">
      <alignment horizontal="center"/>
    </xf>
    <xf numFmtId="1" fontId="10" fillId="4" borderId="13" xfId="0" applyNumberFormat="1" applyFont="1" applyFill="1" applyBorder="1" applyAlignment="1">
      <alignment horizontal="left" vertical="center" wrapText="1"/>
    </xf>
    <xf numFmtId="4" fontId="10" fillId="4" borderId="13" xfId="0" applyNumberFormat="1" applyFont="1" applyFill="1" applyBorder="1" applyAlignment="1">
      <alignment horizontal="center" vertical="center" wrapText="1"/>
    </xf>
    <xf numFmtId="2" fontId="6" fillId="4" borderId="13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9" workbookViewId="0">
      <selection activeCell="F15" sqref="F15"/>
    </sheetView>
  </sheetViews>
  <sheetFormatPr defaultRowHeight="15" x14ac:dyDescent="0.25"/>
  <cols>
    <col min="5" max="5" width="21.5703125" customWidth="1"/>
    <col min="6" max="6" width="18.140625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6" ht="15.75" thickBot="1" x14ac:dyDescent="0.3">
      <c r="A1" s="1"/>
      <c r="B1" s="97" t="s">
        <v>47</v>
      </c>
      <c r="C1" s="98"/>
      <c r="D1" s="99"/>
      <c r="E1" s="2" t="s">
        <v>48</v>
      </c>
      <c r="F1" s="2"/>
    </row>
    <row r="2" spans="1:6" ht="19.5" thickBot="1" x14ac:dyDescent="0.3">
      <c r="A2" s="26">
        <v>1</v>
      </c>
      <c r="B2" s="94" t="s">
        <v>0</v>
      </c>
      <c r="C2" s="95"/>
      <c r="D2" s="96"/>
      <c r="E2" s="4">
        <v>1437843.67</v>
      </c>
      <c r="F2" s="4"/>
    </row>
    <row r="3" spans="1:6" ht="19.5" thickBot="1" x14ac:dyDescent="0.3">
      <c r="A3" s="27">
        <v>2</v>
      </c>
      <c r="B3" s="76" t="s">
        <v>1</v>
      </c>
      <c r="C3" s="74"/>
      <c r="D3" s="77"/>
      <c r="E3" s="4"/>
      <c r="F3" s="4"/>
    </row>
    <row r="4" spans="1:6" ht="18.75" x14ac:dyDescent="0.25">
      <c r="A4" s="27">
        <v>3</v>
      </c>
      <c r="B4" s="76" t="s">
        <v>2</v>
      </c>
      <c r="C4" s="74"/>
      <c r="D4" s="77"/>
      <c r="E4" s="4"/>
      <c r="F4" s="6"/>
    </row>
    <row r="5" spans="1:6" ht="19.5" thickBot="1" x14ac:dyDescent="0.3">
      <c r="A5" s="27">
        <v>4</v>
      </c>
      <c r="B5" s="76" t="s">
        <v>3</v>
      </c>
      <c r="C5" s="74"/>
      <c r="D5" s="77"/>
      <c r="E5" s="6"/>
      <c r="F5" s="6"/>
    </row>
    <row r="6" spans="1:6" ht="19.5" thickBot="1" x14ac:dyDescent="0.3">
      <c r="A6" s="27">
        <v>5</v>
      </c>
      <c r="B6" s="76" t="s">
        <v>4</v>
      </c>
      <c r="C6" s="74"/>
      <c r="D6" s="77"/>
      <c r="E6" s="4"/>
      <c r="F6" s="6"/>
    </row>
    <row r="7" spans="1:6" ht="19.5" thickBot="1" x14ac:dyDescent="0.3">
      <c r="A7" s="27">
        <v>6</v>
      </c>
      <c r="B7" s="76" t="s">
        <v>5</v>
      </c>
      <c r="C7" s="74"/>
      <c r="D7" s="77"/>
      <c r="E7" s="4">
        <v>44092.75</v>
      </c>
      <c r="F7" s="6"/>
    </row>
    <row r="8" spans="1:6" ht="19.5" thickBot="1" x14ac:dyDescent="0.3">
      <c r="A8" s="27">
        <v>7</v>
      </c>
      <c r="B8" s="84" t="s">
        <v>6</v>
      </c>
      <c r="C8" s="82"/>
      <c r="D8" s="83"/>
      <c r="E8" s="4">
        <v>320689.43</v>
      </c>
      <c r="F8" s="4">
        <v>48448</v>
      </c>
    </row>
    <row r="9" spans="1:6" ht="19.5" thickBot="1" x14ac:dyDescent="0.3">
      <c r="A9" s="27">
        <v>8</v>
      </c>
      <c r="B9" s="84" t="s">
        <v>7</v>
      </c>
      <c r="C9" s="82"/>
      <c r="D9" s="83"/>
      <c r="E9" s="4"/>
      <c r="F9" s="6"/>
    </row>
    <row r="10" spans="1:6" ht="19.5" thickBot="1" x14ac:dyDescent="0.3">
      <c r="A10" s="27">
        <v>9</v>
      </c>
      <c r="B10" s="84" t="s">
        <v>8</v>
      </c>
      <c r="C10" s="82"/>
      <c r="D10" s="83"/>
      <c r="E10" s="4">
        <v>14256.22</v>
      </c>
      <c r="F10" s="6"/>
    </row>
    <row r="11" spans="1:6" ht="19.5" thickBot="1" x14ac:dyDescent="0.3">
      <c r="A11" s="27">
        <v>10</v>
      </c>
      <c r="B11" s="84" t="s">
        <v>9</v>
      </c>
      <c r="C11" s="82"/>
      <c r="D11" s="83"/>
      <c r="E11" s="4"/>
      <c r="F11" s="4"/>
    </row>
    <row r="12" spans="1:6" ht="19.5" thickBot="1" x14ac:dyDescent="0.3">
      <c r="A12" s="27">
        <v>11</v>
      </c>
      <c r="B12" s="84" t="s">
        <v>10</v>
      </c>
      <c r="C12" s="82"/>
      <c r="D12" s="83"/>
      <c r="E12" s="4"/>
      <c r="F12" s="4"/>
    </row>
    <row r="13" spans="1:6" ht="19.5" thickBot="1" x14ac:dyDescent="0.3">
      <c r="A13" s="27">
        <v>12</v>
      </c>
      <c r="B13" s="84" t="s">
        <v>11</v>
      </c>
      <c r="C13" s="82"/>
      <c r="D13" s="83"/>
      <c r="E13" s="4">
        <v>1053624.24</v>
      </c>
      <c r="F13" s="4"/>
    </row>
    <row r="14" spans="1:6" ht="19.5" thickBot="1" x14ac:dyDescent="0.3">
      <c r="A14" s="27">
        <v>13</v>
      </c>
      <c r="B14" s="84" t="s">
        <v>12</v>
      </c>
      <c r="C14" s="82"/>
      <c r="D14" s="83"/>
      <c r="E14" s="4"/>
      <c r="F14" s="4"/>
    </row>
    <row r="15" spans="1:6" ht="19.5" thickBot="1" x14ac:dyDescent="0.3">
      <c r="A15" s="27">
        <v>14</v>
      </c>
      <c r="B15" s="84" t="s">
        <v>13</v>
      </c>
      <c r="C15" s="82"/>
      <c r="D15" s="83"/>
      <c r="E15" s="4">
        <v>217313</v>
      </c>
      <c r="F15" s="6"/>
    </row>
    <row r="16" spans="1:6" ht="19.5" thickBot="1" x14ac:dyDescent="0.3">
      <c r="A16" s="27">
        <v>15</v>
      </c>
      <c r="B16" s="84" t="s">
        <v>14</v>
      </c>
      <c r="C16" s="82"/>
      <c r="D16" s="83"/>
      <c r="E16" s="4"/>
      <c r="F16" s="4"/>
    </row>
    <row r="17" spans="1:9" ht="19.5" thickBot="1" x14ac:dyDescent="0.3">
      <c r="A17" s="27">
        <v>16</v>
      </c>
      <c r="B17" s="84" t="s">
        <v>15</v>
      </c>
      <c r="C17" s="82"/>
      <c r="D17" s="83"/>
      <c r="E17" s="4">
        <v>116029.83</v>
      </c>
      <c r="F17" s="4"/>
    </row>
    <row r="18" spans="1:9" ht="19.5" thickBot="1" x14ac:dyDescent="0.3">
      <c r="A18" s="27">
        <v>17</v>
      </c>
      <c r="B18" s="84" t="s">
        <v>16</v>
      </c>
      <c r="C18" s="82"/>
      <c r="D18" s="83"/>
      <c r="E18" s="4"/>
      <c r="F18" s="4"/>
    </row>
    <row r="19" spans="1:9" ht="19.5" thickBot="1" x14ac:dyDescent="0.3">
      <c r="A19" s="27">
        <v>18</v>
      </c>
      <c r="B19" s="84" t="s">
        <v>17</v>
      </c>
      <c r="C19" s="82"/>
      <c r="D19" s="83"/>
      <c r="E19" s="4"/>
      <c r="F19" s="6"/>
    </row>
    <row r="20" spans="1:9" ht="19.5" thickBot="1" x14ac:dyDescent="0.3">
      <c r="A20" s="28">
        <v>19</v>
      </c>
      <c r="B20" s="85" t="s">
        <v>18</v>
      </c>
      <c r="C20" s="86"/>
      <c r="D20" s="87"/>
      <c r="E20" s="4">
        <v>405531.58</v>
      </c>
      <c r="F20" s="4"/>
    </row>
    <row r="21" spans="1:9" ht="19.5" thickBot="1" x14ac:dyDescent="0.3">
      <c r="A21" s="29">
        <v>20</v>
      </c>
      <c r="B21" s="88" t="s">
        <v>19</v>
      </c>
      <c r="C21" s="89"/>
      <c r="D21" s="90"/>
      <c r="E21" s="4"/>
      <c r="F21" s="4"/>
    </row>
    <row r="22" spans="1:9" ht="14.25" customHeight="1" thickBot="1" x14ac:dyDescent="0.3">
      <c r="A22" s="30">
        <v>21</v>
      </c>
      <c r="B22" s="91" t="s">
        <v>20</v>
      </c>
      <c r="C22" s="92"/>
      <c r="D22" s="93"/>
      <c r="E22" s="4"/>
      <c r="F22" s="4"/>
    </row>
    <row r="23" spans="1:9" ht="16.5" customHeight="1" thickBot="1" x14ac:dyDescent="0.3">
      <c r="A23" s="26">
        <v>22</v>
      </c>
      <c r="B23" s="94" t="s">
        <v>21</v>
      </c>
      <c r="C23" s="95"/>
      <c r="D23" s="96"/>
      <c r="E23" s="4">
        <v>6678.07</v>
      </c>
      <c r="F23" s="4">
        <v>579</v>
      </c>
    </row>
    <row r="24" spans="1:9" ht="22.5" customHeight="1" thickBot="1" x14ac:dyDescent="0.3">
      <c r="A24" s="27">
        <v>23</v>
      </c>
      <c r="B24" s="76" t="s">
        <v>22</v>
      </c>
      <c r="C24" s="74"/>
      <c r="D24" s="77"/>
      <c r="E24" s="4">
        <v>109994.52</v>
      </c>
      <c r="F24" s="4"/>
    </row>
    <row r="25" spans="1:9" ht="15.75" customHeight="1" thickBot="1" x14ac:dyDescent="0.3">
      <c r="A25" s="27">
        <v>24</v>
      </c>
      <c r="B25" s="76" t="s">
        <v>23</v>
      </c>
      <c r="C25" s="74"/>
      <c r="D25" s="77"/>
      <c r="E25" s="4"/>
      <c r="F25" s="4"/>
      <c r="I25" s="34"/>
    </row>
    <row r="26" spans="1:9" ht="20.25" customHeight="1" thickBot="1" x14ac:dyDescent="0.3">
      <c r="A26" s="27">
        <v>25</v>
      </c>
      <c r="B26" s="76" t="s">
        <v>24</v>
      </c>
      <c r="C26" s="74"/>
      <c r="D26" s="77"/>
      <c r="E26" s="4">
        <f>36983.64+7772.2</f>
        <v>44755.839999999997</v>
      </c>
      <c r="F26" s="4"/>
    </row>
    <row r="27" spans="1:9" ht="19.5" thickBot="1" x14ac:dyDescent="0.3">
      <c r="A27" s="27">
        <v>26</v>
      </c>
      <c r="B27" s="76" t="s">
        <v>25</v>
      </c>
      <c r="C27" s="74"/>
      <c r="D27" s="77"/>
      <c r="E27" s="4">
        <v>59272.71</v>
      </c>
      <c r="F27" s="4"/>
    </row>
    <row r="28" spans="1:9" ht="15" customHeight="1" thickBot="1" x14ac:dyDescent="0.3">
      <c r="A28" s="27">
        <v>27</v>
      </c>
      <c r="B28" s="76" t="s">
        <v>26</v>
      </c>
      <c r="C28" s="74"/>
      <c r="D28" s="77"/>
      <c r="E28" s="4"/>
      <c r="F28" s="4"/>
    </row>
    <row r="29" spans="1:9" ht="15" customHeight="1" thickBot="1" x14ac:dyDescent="0.3">
      <c r="A29" s="27">
        <v>28</v>
      </c>
      <c r="B29" s="76" t="s">
        <v>27</v>
      </c>
      <c r="C29" s="74"/>
      <c r="D29" s="77"/>
      <c r="E29" s="4"/>
      <c r="F29" s="4"/>
    </row>
    <row r="30" spans="1:9" ht="21" customHeight="1" thickBot="1" x14ac:dyDescent="0.3">
      <c r="A30" s="27">
        <v>29</v>
      </c>
      <c r="B30" s="76" t="s">
        <v>28</v>
      </c>
      <c r="C30" s="74"/>
      <c r="D30" s="77"/>
      <c r="E30" s="4">
        <v>25144.95</v>
      </c>
      <c r="F30" s="4"/>
    </row>
    <row r="31" spans="1:9" ht="19.5" customHeight="1" thickBot="1" x14ac:dyDescent="0.3">
      <c r="A31" s="27">
        <v>30</v>
      </c>
      <c r="B31" s="74" t="s">
        <v>37</v>
      </c>
      <c r="C31" s="74"/>
      <c r="D31" s="74"/>
      <c r="E31" s="4">
        <f>6563.6+127209.97</f>
        <v>133773.57</v>
      </c>
      <c r="F31" s="4">
        <v>981</v>
      </c>
    </row>
    <row r="32" spans="1:9" ht="12.75" customHeight="1" thickBot="1" x14ac:dyDescent="0.3">
      <c r="A32" s="27">
        <v>31</v>
      </c>
      <c r="B32" s="76" t="s">
        <v>30</v>
      </c>
      <c r="C32" s="74"/>
      <c r="D32" s="77"/>
      <c r="E32" s="4"/>
      <c r="F32" s="4"/>
    </row>
    <row r="33" spans="1:6" ht="14.25" customHeight="1" thickBot="1" x14ac:dyDescent="0.3">
      <c r="A33" s="27">
        <v>32</v>
      </c>
      <c r="B33" s="76" t="s">
        <v>31</v>
      </c>
      <c r="C33" s="74"/>
      <c r="D33" s="77"/>
      <c r="E33" s="4"/>
      <c r="F33" s="4"/>
    </row>
    <row r="34" spans="1:6" ht="15" customHeight="1" thickBot="1" x14ac:dyDescent="0.3">
      <c r="A34" s="31">
        <v>33</v>
      </c>
      <c r="B34" s="78" t="s">
        <v>32</v>
      </c>
      <c r="C34" s="79"/>
      <c r="D34" s="80"/>
      <c r="E34" s="4"/>
      <c r="F34" s="4"/>
    </row>
    <row r="35" spans="1:6" ht="19.5" thickBot="1" x14ac:dyDescent="0.3">
      <c r="A35" s="32">
        <v>34</v>
      </c>
      <c r="B35" s="81" t="s">
        <v>33</v>
      </c>
      <c r="C35" s="82"/>
      <c r="D35" s="83"/>
      <c r="E35" s="4"/>
      <c r="F35" s="4"/>
    </row>
    <row r="36" spans="1:6" ht="13.5" customHeight="1" thickBot="1" x14ac:dyDescent="0.3">
      <c r="A36" s="32">
        <v>35</v>
      </c>
      <c r="B36" s="81" t="s">
        <v>34</v>
      </c>
      <c r="C36" s="82"/>
      <c r="D36" s="83"/>
      <c r="E36" s="4"/>
      <c r="F36" s="4"/>
    </row>
    <row r="37" spans="1:6" ht="23.25" customHeight="1" thickBot="1" x14ac:dyDescent="0.3">
      <c r="A37" s="33">
        <v>36</v>
      </c>
      <c r="B37" s="74" t="s">
        <v>35</v>
      </c>
      <c r="C37" s="74"/>
      <c r="D37" s="74"/>
      <c r="E37" s="4">
        <v>9704.86</v>
      </c>
      <c r="F37" s="4"/>
    </row>
    <row r="38" spans="1:6" ht="14.25" customHeight="1" thickBot="1" x14ac:dyDescent="0.3">
      <c r="A38" s="33">
        <v>37</v>
      </c>
      <c r="B38" s="74" t="s">
        <v>36</v>
      </c>
      <c r="C38" s="74"/>
      <c r="D38" s="74"/>
      <c r="E38" s="4"/>
      <c r="F38" s="4"/>
    </row>
    <row r="39" spans="1:6" ht="14.25" customHeight="1" thickBot="1" x14ac:dyDescent="0.3">
      <c r="A39" s="33">
        <v>38</v>
      </c>
      <c r="B39" s="74" t="s">
        <v>44</v>
      </c>
      <c r="C39" s="74"/>
      <c r="D39" s="74"/>
      <c r="E39" s="4"/>
      <c r="F39" s="4"/>
    </row>
    <row r="40" spans="1:6" ht="23.25" customHeight="1" thickBot="1" x14ac:dyDescent="0.3">
      <c r="A40" s="33">
        <v>39</v>
      </c>
      <c r="B40" s="74" t="s">
        <v>46</v>
      </c>
      <c r="C40" s="74"/>
      <c r="D40" s="74"/>
      <c r="E40" s="4"/>
      <c r="F40" s="4"/>
    </row>
    <row r="41" spans="1:6" ht="20.25" customHeight="1" thickBot="1" x14ac:dyDescent="0.3">
      <c r="A41" s="33">
        <v>40</v>
      </c>
      <c r="B41" s="74" t="s">
        <v>45</v>
      </c>
      <c r="C41" s="74"/>
      <c r="D41" s="74"/>
      <c r="E41" s="4">
        <v>92089.24</v>
      </c>
      <c r="F41" s="4"/>
    </row>
    <row r="42" spans="1:6" ht="18.75" x14ac:dyDescent="0.25">
      <c r="A42" s="33"/>
      <c r="B42" s="75" t="s">
        <v>39</v>
      </c>
      <c r="C42" s="75"/>
      <c r="D42" s="75"/>
      <c r="E42" s="4">
        <f>E35+E31+E27</f>
        <v>193046.28</v>
      </c>
      <c r="F42" s="4">
        <f>F35+F31+F27</f>
        <v>981</v>
      </c>
    </row>
  </sheetData>
  <mergeCells count="42">
    <mergeCell ref="B6:D6"/>
    <mergeCell ref="B1:D1"/>
    <mergeCell ref="B2:D2"/>
    <mergeCell ref="B3:D3"/>
    <mergeCell ref="B4:D4"/>
    <mergeCell ref="B5:D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7:D37"/>
    <mergeCell ref="B41:D41"/>
    <mergeCell ref="B42:D42"/>
    <mergeCell ref="B31:D31"/>
    <mergeCell ref="B32:D32"/>
    <mergeCell ref="B33:D33"/>
    <mergeCell ref="B34:D34"/>
    <mergeCell ref="B35:D35"/>
    <mergeCell ref="B36:D36"/>
    <mergeCell ref="B38:D38"/>
    <mergeCell ref="B39:D39"/>
    <mergeCell ref="B40:D40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B71" sqref="B71:G71"/>
    </sheetView>
  </sheetViews>
  <sheetFormatPr defaultRowHeight="15" x14ac:dyDescent="0.25"/>
  <cols>
    <col min="5" max="6" width="19.140625" customWidth="1"/>
    <col min="7" max="7" width="24.28515625" style="53" customWidth="1"/>
    <col min="8" max="8" width="0.140625" customWidth="1"/>
    <col min="9" max="9" width="10.140625" bestFit="1" customWidth="1"/>
    <col min="262" max="262" width="21.5703125" customWidth="1"/>
    <col min="263" max="263" width="18.140625" customWidth="1"/>
    <col min="518" max="518" width="21.5703125" customWidth="1"/>
    <col min="519" max="519" width="18.140625" customWidth="1"/>
    <col min="774" max="774" width="21.5703125" customWidth="1"/>
    <col min="775" max="775" width="18.140625" customWidth="1"/>
    <col min="1030" max="1030" width="21.5703125" customWidth="1"/>
    <col min="1031" max="1031" width="18.140625" customWidth="1"/>
    <col min="1286" max="1286" width="21.5703125" customWidth="1"/>
    <col min="1287" max="1287" width="18.140625" customWidth="1"/>
    <col min="1542" max="1542" width="21.5703125" customWidth="1"/>
    <col min="1543" max="1543" width="18.140625" customWidth="1"/>
    <col min="1798" max="1798" width="21.5703125" customWidth="1"/>
    <col min="1799" max="1799" width="18.140625" customWidth="1"/>
    <col min="2054" max="2054" width="21.5703125" customWidth="1"/>
    <col min="2055" max="2055" width="18.140625" customWidth="1"/>
    <col min="2310" max="2310" width="21.5703125" customWidth="1"/>
    <col min="2311" max="2311" width="18.140625" customWidth="1"/>
    <col min="2566" max="2566" width="21.5703125" customWidth="1"/>
    <col min="2567" max="2567" width="18.140625" customWidth="1"/>
    <col min="2822" max="2822" width="21.5703125" customWidth="1"/>
    <col min="2823" max="2823" width="18.140625" customWidth="1"/>
    <col min="3078" max="3078" width="21.5703125" customWidth="1"/>
    <col min="3079" max="3079" width="18.140625" customWidth="1"/>
    <col min="3334" max="3334" width="21.5703125" customWidth="1"/>
    <col min="3335" max="3335" width="18.140625" customWidth="1"/>
    <col min="3590" max="3590" width="21.5703125" customWidth="1"/>
    <col min="3591" max="3591" width="18.140625" customWidth="1"/>
    <col min="3846" max="3846" width="21.5703125" customWidth="1"/>
    <col min="3847" max="3847" width="18.140625" customWidth="1"/>
    <col min="4102" max="4102" width="21.5703125" customWidth="1"/>
    <col min="4103" max="4103" width="18.140625" customWidth="1"/>
    <col min="4358" max="4358" width="21.5703125" customWidth="1"/>
    <col min="4359" max="4359" width="18.140625" customWidth="1"/>
    <col min="4614" max="4614" width="21.5703125" customWidth="1"/>
    <col min="4615" max="4615" width="18.140625" customWidth="1"/>
    <col min="4870" max="4870" width="21.5703125" customWidth="1"/>
    <col min="4871" max="4871" width="18.140625" customWidth="1"/>
    <col min="5126" max="5126" width="21.5703125" customWidth="1"/>
    <col min="5127" max="5127" width="18.140625" customWidth="1"/>
    <col min="5382" max="5382" width="21.5703125" customWidth="1"/>
    <col min="5383" max="5383" width="18.140625" customWidth="1"/>
    <col min="5638" max="5638" width="21.5703125" customWidth="1"/>
    <col min="5639" max="5639" width="18.140625" customWidth="1"/>
    <col min="5894" max="5894" width="21.5703125" customWidth="1"/>
    <col min="5895" max="5895" width="18.140625" customWidth="1"/>
    <col min="6150" max="6150" width="21.5703125" customWidth="1"/>
    <col min="6151" max="6151" width="18.140625" customWidth="1"/>
    <col min="6406" max="6406" width="21.5703125" customWidth="1"/>
    <col min="6407" max="6407" width="18.140625" customWidth="1"/>
    <col min="6662" max="6662" width="21.5703125" customWidth="1"/>
    <col min="6663" max="6663" width="18.140625" customWidth="1"/>
    <col min="6918" max="6918" width="21.5703125" customWidth="1"/>
    <col min="6919" max="6919" width="18.140625" customWidth="1"/>
    <col min="7174" max="7174" width="21.5703125" customWidth="1"/>
    <col min="7175" max="7175" width="18.140625" customWidth="1"/>
    <col min="7430" max="7430" width="21.5703125" customWidth="1"/>
    <col min="7431" max="7431" width="18.140625" customWidth="1"/>
    <col min="7686" max="7686" width="21.5703125" customWidth="1"/>
    <col min="7687" max="7687" width="18.140625" customWidth="1"/>
    <col min="7942" max="7942" width="21.5703125" customWidth="1"/>
    <col min="7943" max="7943" width="18.140625" customWidth="1"/>
    <col min="8198" max="8198" width="21.5703125" customWidth="1"/>
    <col min="8199" max="8199" width="18.140625" customWidth="1"/>
    <col min="8454" max="8454" width="21.5703125" customWidth="1"/>
    <col min="8455" max="8455" width="18.140625" customWidth="1"/>
    <col min="8710" max="8710" width="21.5703125" customWidth="1"/>
    <col min="8711" max="8711" width="18.140625" customWidth="1"/>
    <col min="8966" max="8966" width="21.5703125" customWidth="1"/>
    <col min="8967" max="8967" width="18.140625" customWidth="1"/>
    <col min="9222" max="9222" width="21.5703125" customWidth="1"/>
    <col min="9223" max="9223" width="18.140625" customWidth="1"/>
    <col min="9478" max="9478" width="21.5703125" customWidth="1"/>
    <col min="9479" max="9479" width="18.140625" customWidth="1"/>
    <col min="9734" max="9734" width="21.5703125" customWidth="1"/>
    <col min="9735" max="9735" width="18.140625" customWidth="1"/>
    <col min="9990" max="9990" width="21.5703125" customWidth="1"/>
    <col min="9991" max="9991" width="18.140625" customWidth="1"/>
    <col min="10246" max="10246" width="21.5703125" customWidth="1"/>
    <col min="10247" max="10247" width="18.140625" customWidth="1"/>
    <col min="10502" max="10502" width="21.5703125" customWidth="1"/>
    <col min="10503" max="10503" width="18.140625" customWidth="1"/>
    <col min="10758" max="10758" width="21.5703125" customWidth="1"/>
    <col min="10759" max="10759" width="18.140625" customWidth="1"/>
    <col min="11014" max="11014" width="21.5703125" customWidth="1"/>
    <col min="11015" max="11015" width="18.140625" customWidth="1"/>
    <col min="11270" max="11270" width="21.5703125" customWidth="1"/>
    <col min="11271" max="11271" width="18.140625" customWidth="1"/>
    <col min="11526" max="11526" width="21.5703125" customWidth="1"/>
    <col min="11527" max="11527" width="18.140625" customWidth="1"/>
    <col min="11782" max="11782" width="21.5703125" customWidth="1"/>
    <col min="11783" max="11783" width="18.140625" customWidth="1"/>
    <col min="12038" max="12038" width="21.5703125" customWidth="1"/>
    <col min="12039" max="12039" width="18.140625" customWidth="1"/>
    <col min="12294" max="12294" width="21.5703125" customWidth="1"/>
    <col min="12295" max="12295" width="18.140625" customWidth="1"/>
    <col min="12550" max="12550" width="21.5703125" customWidth="1"/>
    <col min="12551" max="12551" width="18.140625" customWidth="1"/>
    <col min="12806" max="12806" width="21.5703125" customWidth="1"/>
    <col min="12807" max="12807" width="18.140625" customWidth="1"/>
    <col min="13062" max="13062" width="21.5703125" customWidth="1"/>
    <col min="13063" max="13063" width="18.140625" customWidth="1"/>
    <col min="13318" max="13318" width="21.5703125" customWidth="1"/>
    <col min="13319" max="13319" width="18.140625" customWidth="1"/>
    <col min="13574" max="13574" width="21.5703125" customWidth="1"/>
    <col min="13575" max="13575" width="18.140625" customWidth="1"/>
    <col min="13830" max="13830" width="21.5703125" customWidth="1"/>
    <col min="13831" max="13831" width="18.140625" customWidth="1"/>
    <col min="14086" max="14086" width="21.5703125" customWidth="1"/>
    <col min="14087" max="14087" width="18.140625" customWidth="1"/>
    <col min="14342" max="14342" width="21.5703125" customWidth="1"/>
    <col min="14343" max="14343" width="18.140625" customWidth="1"/>
    <col min="14598" max="14598" width="21.5703125" customWidth="1"/>
    <col min="14599" max="14599" width="18.140625" customWidth="1"/>
    <col min="14854" max="14854" width="21.5703125" customWidth="1"/>
    <col min="14855" max="14855" width="18.140625" customWidth="1"/>
    <col min="15110" max="15110" width="21.5703125" customWidth="1"/>
    <col min="15111" max="15111" width="18.140625" customWidth="1"/>
    <col min="15366" max="15366" width="21.5703125" customWidth="1"/>
    <col min="15367" max="15367" width="18.140625" customWidth="1"/>
    <col min="15622" max="15622" width="21.5703125" customWidth="1"/>
    <col min="15623" max="15623" width="18.140625" customWidth="1"/>
    <col min="15878" max="15878" width="21.5703125" customWidth="1"/>
    <col min="15879" max="15879" width="18.140625" customWidth="1"/>
    <col min="16134" max="16134" width="21.5703125" customWidth="1"/>
    <col min="16135" max="16135" width="18.140625" customWidth="1"/>
  </cols>
  <sheetData>
    <row r="1" spans="1:8" ht="42.75" x14ac:dyDescent="0.25">
      <c r="A1" s="10"/>
      <c r="B1" s="122" t="s">
        <v>60</v>
      </c>
      <c r="C1" s="122"/>
      <c r="D1" s="122"/>
      <c r="E1" s="10" t="s">
        <v>160</v>
      </c>
      <c r="F1" s="10" t="s">
        <v>116</v>
      </c>
      <c r="G1" s="49" t="s">
        <v>161</v>
      </c>
      <c r="H1" s="10"/>
    </row>
    <row r="2" spans="1:8" ht="30" x14ac:dyDescent="0.25">
      <c r="A2" s="32">
        <v>1</v>
      </c>
      <c r="B2" s="132" t="s">
        <v>53</v>
      </c>
      <c r="C2" s="133"/>
      <c r="D2" s="134"/>
      <c r="E2" s="72" t="s">
        <v>216</v>
      </c>
      <c r="F2" s="72" t="s">
        <v>217</v>
      </c>
      <c r="G2" s="73">
        <v>64421.54</v>
      </c>
      <c r="H2" s="38"/>
    </row>
    <row r="3" spans="1:8" s="59" customFormat="1" ht="60" x14ac:dyDescent="0.25">
      <c r="A3" s="32"/>
      <c r="B3" s="123"/>
      <c r="C3" s="124"/>
      <c r="D3" s="125"/>
      <c r="E3" s="54" t="s">
        <v>215</v>
      </c>
      <c r="F3" s="54" t="s">
        <v>119</v>
      </c>
      <c r="G3" s="55">
        <v>48127.29</v>
      </c>
      <c r="H3" s="38"/>
    </row>
    <row r="4" spans="1:8" ht="45" x14ac:dyDescent="0.25">
      <c r="A4" s="32"/>
      <c r="B4" s="129"/>
      <c r="C4" s="130"/>
      <c r="D4" s="131"/>
      <c r="E4" s="45" t="s">
        <v>214</v>
      </c>
      <c r="F4" s="45" t="s">
        <v>280</v>
      </c>
      <c r="G4" s="50">
        <v>43406.04</v>
      </c>
      <c r="H4" s="38"/>
    </row>
    <row r="5" spans="1:8" ht="60" x14ac:dyDescent="0.25">
      <c r="A5" s="32"/>
      <c r="B5" s="126"/>
      <c r="C5" s="127"/>
      <c r="D5" s="128"/>
      <c r="E5" s="45" t="s">
        <v>120</v>
      </c>
      <c r="F5" s="45" t="s">
        <v>281</v>
      </c>
      <c r="G5" s="50">
        <v>74401.86</v>
      </c>
      <c r="H5" s="38"/>
    </row>
    <row r="6" spans="1:8" ht="30" x14ac:dyDescent="0.25">
      <c r="A6" s="32">
        <v>2</v>
      </c>
      <c r="B6" s="135" t="s">
        <v>54</v>
      </c>
      <c r="C6" s="135"/>
      <c r="D6" s="135"/>
      <c r="E6" s="72" t="s">
        <v>218</v>
      </c>
      <c r="F6" s="72" t="s">
        <v>217</v>
      </c>
      <c r="G6" s="73">
        <v>69446.64</v>
      </c>
      <c r="H6" s="19"/>
    </row>
    <row r="7" spans="1:8" s="59" customFormat="1" ht="30" x14ac:dyDescent="0.25">
      <c r="A7" s="32"/>
      <c r="B7" s="123"/>
      <c r="C7" s="124"/>
      <c r="D7" s="125"/>
      <c r="E7" s="54" t="s">
        <v>152</v>
      </c>
      <c r="F7" s="54" t="s">
        <v>282</v>
      </c>
      <c r="G7" s="55">
        <v>58750.07</v>
      </c>
      <c r="H7" s="19"/>
    </row>
    <row r="8" spans="1:8" ht="60" x14ac:dyDescent="0.25">
      <c r="A8" s="32"/>
      <c r="B8" s="129"/>
      <c r="C8" s="130"/>
      <c r="D8" s="131"/>
      <c r="E8" s="45" t="s">
        <v>154</v>
      </c>
      <c r="F8" s="45" t="s">
        <v>281</v>
      </c>
      <c r="G8" s="50">
        <v>50682.91</v>
      </c>
      <c r="H8" s="19"/>
    </row>
    <row r="9" spans="1:8" ht="60" x14ac:dyDescent="0.25">
      <c r="A9" s="32"/>
      <c r="B9" s="129"/>
      <c r="C9" s="130"/>
      <c r="D9" s="131"/>
      <c r="E9" s="45" t="s">
        <v>155</v>
      </c>
      <c r="F9" s="45" t="s">
        <v>119</v>
      </c>
      <c r="G9" s="50">
        <v>40788.269999999997</v>
      </c>
      <c r="H9" s="19"/>
    </row>
    <row r="10" spans="1:8" ht="60" x14ac:dyDescent="0.25">
      <c r="A10" s="32"/>
      <c r="B10" s="129"/>
      <c r="C10" s="130"/>
      <c r="D10" s="131"/>
      <c r="E10" s="45" t="s">
        <v>168</v>
      </c>
      <c r="F10" s="45" t="s">
        <v>283</v>
      </c>
      <c r="G10" s="50">
        <v>47408.78</v>
      </c>
      <c r="H10" s="19"/>
    </row>
    <row r="11" spans="1:8" ht="45" x14ac:dyDescent="0.25">
      <c r="A11" s="32"/>
      <c r="B11" s="126"/>
      <c r="C11" s="127"/>
      <c r="D11" s="128"/>
      <c r="E11" s="45" t="s">
        <v>153</v>
      </c>
      <c r="F11" s="45" t="s">
        <v>284</v>
      </c>
      <c r="G11" s="50">
        <v>44511.58</v>
      </c>
      <c r="H11" s="19"/>
    </row>
    <row r="12" spans="1:8" ht="30" x14ac:dyDescent="0.25">
      <c r="A12" s="32">
        <v>3</v>
      </c>
      <c r="B12" s="135" t="s">
        <v>55</v>
      </c>
      <c r="C12" s="135"/>
      <c r="D12" s="135"/>
      <c r="E12" s="72" t="s">
        <v>219</v>
      </c>
      <c r="F12" s="72" t="s">
        <v>217</v>
      </c>
      <c r="G12" s="73">
        <v>71099.87</v>
      </c>
      <c r="H12" s="19"/>
    </row>
    <row r="13" spans="1:8" s="59" customFormat="1" ht="30" x14ac:dyDescent="0.25">
      <c r="A13" s="32"/>
      <c r="B13" s="123"/>
      <c r="C13" s="124"/>
      <c r="D13" s="125"/>
      <c r="E13" s="54" t="s">
        <v>147</v>
      </c>
      <c r="F13" s="54" t="s">
        <v>282</v>
      </c>
      <c r="G13" s="55">
        <v>45660.52</v>
      </c>
      <c r="H13" s="19"/>
    </row>
    <row r="14" spans="1:8" ht="45" x14ac:dyDescent="0.25">
      <c r="A14" s="32"/>
      <c r="B14" s="129"/>
      <c r="C14" s="130"/>
      <c r="D14" s="131"/>
      <c r="E14" s="45" t="s">
        <v>148</v>
      </c>
      <c r="F14" s="45" t="s">
        <v>285</v>
      </c>
      <c r="G14" s="50">
        <v>48351.55</v>
      </c>
      <c r="H14" s="19"/>
    </row>
    <row r="15" spans="1:8" ht="60" x14ac:dyDescent="0.25">
      <c r="A15" s="32"/>
      <c r="B15" s="129"/>
      <c r="C15" s="130"/>
      <c r="D15" s="131"/>
      <c r="E15" s="45" t="s">
        <v>149</v>
      </c>
      <c r="F15" s="45" t="s">
        <v>281</v>
      </c>
      <c r="G15" s="50">
        <v>60480.67</v>
      </c>
      <c r="H15" s="19"/>
    </row>
    <row r="16" spans="1:8" ht="60" x14ac:dyDescent="0.25">
      <c r="A16" s="32"/>
      <c r="B16" s="129"/>
      <c r="C16" s="130"/>
      <c r="D16" s="131"/>
      <c r="E16" s="45" t="s">
        <v>150</v>
      </c>
      <c r="F16" s="45" t="s">
        <v>281</v>
      </c>
      <c r="G16" s="50">
        <v>69139.62</v>
      </c>
      <c r="H16" s="19"/>
    </row>
    <row r="17" spans="1:8" ht="45" x14ac:dyDescent="0.25">
      <c r="A17" s="32"/>
      <c r="B17" s="126"/>
      <c r="C17" s="127"/>
      <c r="D17" s="128"/>
      <c r="E17" s="45" t="s">
        <v>151</v>
      </c>
      <c r="F17" s="45" t="s">
        <v>286</v>
      </c>
      <c r="G17" s="50">
        <v>54958.92</v>
      </c>
      <c r="H17" s="19"/>
    </row>
    <row r="18" spans="1:8" ht="48.75" customHeight="1" x14ac:dyDescent="0.25">
      <c r="A18" s="32">
        <v>4</v>
      </c>
      <c r="B18" s="135" t="s">
        <v>220</v>
      </c>
      <c r="C18" s="135"/>
      <c r="D18" s="135"/>
      <c r="E18" s="72" t="s">
        <v>221</v>
      </c>
      <c r="F18" s="72" t="s">
        <v>217</v>
      </c>
      <c r="G18" s="73">
        <v>62951.33</v>
      </c>
      <c r="H18" s="19"/>
    </row>
    <row r="19" spans="1:8" s="59" customFormat="1" ht="30" x14ac:dyDescent="0.25">
      <c r="A19" s="32"/>
      <c r="B19" s="123"/>
      <c r="C19" s="124"/>
      <c r="D19" s="125"/>
      <c r="E19" s="54" t="s">
        <v>156</v>
      </c>
      <c r="F19" s="54" t="s">
        <v>138</v>
      </c>
      <c r="G19" s="55">
        <v>58549.86</v>
      </c>
      <c r="H19" s="19"/>
    </row>
    <row r="20" spans="1:8" ht="58.5" customHeight="1" x14ac:dyDescent="0.25">
      <c r="A20" s="32"/>
      <c r="B20" s="129"/>
      <c r="C20" s="130"/>
      <c r="D20" s="131"/>
      <c r="E20" s="45" t="s">
        <v>212</v>
      </c>
      <c r="F20" s="45" t="s">
        <v>287</v>
      </c>
      <c r="G20" s="50">
        <v>60273.86</v>
      </c>
      <c r="H20" s="19"/>
    </row>
    <row r="21" spans="1:8" ht="45" x14ac:dyDescent="0.25">
      <c r="A21" s="32"/>
      <c r="B21" s="129"/>
      <c r="C21" s="130"/>
      <c r="D21" s="131"/>
      <c r="E21" s="45" t="s">
        <v>213</v>
      </c>
      <c r="F21" s="45" t="s">
        <v>284</v>
      </c>
      <c r="G21" s="50">
        <v>61175.67</v>
      </c>
      <c r="H21" s="19"/>
    </row>
    <row r="22" spans="1:8" ht="60" x14ac:dyDescent="0.25">
      <c r="A22" s="32"/>
      <c r="B22" s="129"/>
      <c r="C22" s="130"/>
      <c r="D22" s="131"/>
      <c r="E22" s="45" t="s">
        <v>157</v>
      </c>
      <c r="F22" s="45" t="s">
        <v>281</v>
      </c>
      <c r="G22" s="50">
        <v>66697.179999999993</v>
      </c>
      <c r="H22" s="19"/>
    </row>
    <row r="23" spans="1:8" ht="45" x14ac:dyDescent="0.25">
      <c r="A23" s="32"/>
      <c r="B23" s="129"/>
      <c r="C23" s="130"/>
      <c r="D23" s="131"/>
      <c r="E23" s="45" t="s">
        <v>158</v>
      </c>
      <c r="F23" s="45" t="s">
        <v>141</v>
      </c>
      <c r="G23" s="50">
        <v>48313.63</v>
      </c>
      <c r="H23" s="19"/>
    </row>
    <row r="24" spans="1:8" ht="30" x14ac:dyDescent="0.25">
      <c r="A24" s="32">
        <v>5</v>
      </c>
      <c r="B24" s="135" t="s">
        <v>57</v>
      </c>
      <c r="C24" s="135"/>
      <c r="D24" s="135"/>
      <c r="E24" s="72" t="s">
        <v>222</v>
      </c>
      <c r="F24" s="72" t="s">
        <v>223</v>
      </c>
      <c r="G24" s="73">
        <v>73420.039999999994</v>
      </c>
      <c r="H24" s="19"/>
    </row>
    <row r="25" spans="1:8" s="59" customFormat="1" ht="30" x14ac:dyDescent="0.25">
      <c r="A25" s="32"/>
      <c r="B25" s="123"/>
      <c r="C25" s="124"/>
      <c r="D25" s="125"/>
      <c r="E25" s="54" t="s">
        <v>137</v>
      </c>
      <c r="F25" s="54" t="s">
        <v>138</v>
      </c>
      <c r="G25" s="55">
        <v>55969.88</v>
      </c>
      <c r="H25" s="19"/>
    </row>
    <row r="26" spans="1:8" ht="60" x14ac:dyDescent="0.25">
      <c r="A26" s="32"/>
      <c r="B26" s="129"/>
      <c r="C26" s="130"/>
      <c r="D26" s="131"/>
      <c r="E26" s="45" t="s">
        <v>142</v>
      </c>
      <c r="F26" s="45" t="s">
        <v>288</v>
      </c>
      <c r="G26" s="50">
        <v>56870.21</v>
      </c>
      <c r="H26" s="19"/>
    </row>
    <row r="27" spans="1:8" ht="45" x14ac:dyDescent="0.25">
      <c r="A27" s="32"/>
      <c r="B27" s="129"/>
      <c r="C27" s="130"/>
      <c r="D27" s="131"/>
      <c r="E27" s="45" t="s">
        <v>139</v>
      </c>
      <c r="F27" s="45" t="s">
        <v>289</v>
      </c>
      <c r="G27" s="50">
        <v>54339.78</v>
      </c>
      <c r="H27" s="19"/>
    </row>
    <row r="28" spans="1:8" ht="45" x14ac:dyDescent="0.25">
      <c r="A28" s="32"/>
      <c r="B28" s="126"/>
      <c r="C28" s="127"/>
      <c r="D28" s="128"/>
      <c r="E28" s="45" t="s">
        <v>140</v>
      </c>
      <c r="F28" s="45" t="s">
        <v>141</v>
      </c>
      <c r="G28" s="50">
        <v>43269.65</v>
      </c>
      <c r="H28" s="19"/>
    </row>
    <row r="29" spans="1:8" ht="30" x14ac:dyDescent="0.25">
      <c r="A29" s="32">
        <v>6</v>
      </c>
      <c r="B29" s="135" t="s">
        <v>58</v>
      </c>
      <c r="C29" s="135"/>
      <c r="D29" s="135"/>
      <c r="E29" s="72" t="s">
        <v>224</v>
      </c>
      <c r="F29" s="72" t="s">
        <v>223</v>
      </c>
      <c r="G29" s="73">
        <v>73420.039999999994</v>
      </c>
      <c r="H29" s="19"/>
    </row>
    <row r="30" spans="1:8" s="59" customFormat="1" ht="45" x14ac:dyDescent="0.25">
      <c r="A30" s="32"/>
      <c r="B30" s="123"/>
      <c r="C30" s="124"/>
      <c r="D30" s="125"/>
      <c r="E30" s="54" t="s">
        <v>131</v>
      </c>
      <c r="F30" s="54" t="s">
        <v>280</v>
      </c>
      <c r="G30" s="55">
        <v>60939.91</v>
      </c>
      <c r="H30" s="19"/>
    </row>
    <row r="31" spans="1:8" ht="60" x14ac:dyDescent="0.25">
      <c r="A31" s="32"/>
      <c r="B31" s="129"/>
      <c r="C31" s="130"/>
      <c r="D31" s="131"/>
      <c r="E31" s="45" t="s">
        <v>132</v>
      </c>
      <c r="F31" s="45" t="s">
        <v>281</v>
      </c>
      <c r="G31" s="50">
        <v>43062.35</v>
      </c>
      <c r="H31" s="19"/>
    </row>
    <row r="32" spans="1:8" ht="60" customHeight="1" x14ac:dyDescent="0.25">
      <c r="A32" s="32"/>
      <c r="B32" s="129"/>
      <c r="C32" s="130"/>
      <c r="D32" s="131"/>
      <c r="E32" s="45" t="s">
        <v>166</v>
      </c>
      <c r="F32" s="54" t="s">
        <v>280</v>
      </c>
      <c r="G32" s="50">
        <v>53099.82</v>
      </c>
      <c r="H32" s="19"/>
    </row>
    <row r="33" spans="1:8" ht="60" x14ac:dyDescent="0.25">
      <c r="A33" s="32"/>
      <c r="B33" s="126"/>
      <c r="C33" s="127"/>
      <c r="D33" s="128"/>
      <c r="E33" s="45" t="s">
        <v>133</v>
      </c>
      <c r="F33" s="45" t="s">
        <v>134</v>
      </c>
      <c r="G33" s="50">
        <v>57324.959999999999</v>
      </c>
      <c r="H33" s="19"/>
    </row>
    <row r="34" spans="1:8" ht="35.25" customHeight="1" x14ac:dyDescent="0.25">
      <c r="A34" s="32">
        <v>7</v>
      </c>
      <c r="B34" s="135" t="s">
        <v>225</v>
      </c>
      <c r="C34" s="135"/>
      <c r="D34" s="135"/>
      <c r="E34" s="72" t="s">
        <v>226</v>
      </c>
      <c r="F34" s="72" t="s">
        <v>223</v>
      </c>
      <c r="G34" s="73">
        <v>48227.22</v>
      </c>
      <c r="H34" s="19"/>
    </row>
    <row r="35" spans="1:8" s="59" customFormat="1" ht="45" x14ac:dyDescent="0.25">
      <c r="A35" s="32"/>
      <c r="B35" s="123"/>
      <c r="C35" s="124"/>
      <c r="D35" s="125"/>
      <c r="E35" s="54" t="s">
        <v>163</v>
      </c>
      <c r="F35" s="54" t="s">
        <v>290</v>
      </c>
      <c r="G35" s="55">
        <v>48263.16</v>
      </c>
      <c r="H35" s="19"/>
    </row>
    <row r="36" spans="1:8" ht="45" x14ac:dyDescent="0.25">
      <c r="A36" s="32"/>
      <c r="B36" s="129"/>
      <c r="C36" s="130"/>
      <c r="D36" s="131"/>
      <c r="E36" s="45" t="s">
        <v>143</v>
      </c>
      <c r="F36" s="45" t="s">
        <v>280</v>
      </c>
      <c r="G36" s="50">
        <v>52458.41</v>
      </c>
      <c r="H36" s="19"/>
    </row>
    <row r="37" spans="1:8" ht="45" x14ac:dyDescent="0.25">
      <c r="A37" s="32"/>
      <c r="B37" s="126"/>
      <c r="C37" s="127"/>
      <c r="D37" s="128"/>
      <c r="E37" s="45" t="s">
        <v>162</v>
      </c>
      <c r="F37" s="45" t="s">
        <v>291</v>
      </c>
      <c r="G37" s="50">
        <v>75124.960000000006</v>
      </c>
      <c r="H37" s="19"/>
    </row>
    <row r="38" spans="1:8" ht="30" x14ac:dyDescent="0.25">
      <c r="A38" s="32">
        <v>8</v>
      </c>
      <c r="B38" s="135" t="s">
        <v>227</v>
      </c>
      <c r="C38" s="135"/>
      <c r="D38" s="135"/>
      <c r="E38" s="72" t="s">
        <v>228</v>
      </c>
      <c r="F38" s="72" t="s">
        <v>217</v>
      </c>
      <c r="G38" s="73">
        <v>62124</v>
      </c>
      <c r="H38" s="19"/>
    </row>
    <row r="39" spans="1:8" s="59" customFormat="1" ht="45" x14ac:dyDescent="0.25">
      <c r="A39" s="32"/>
      <c r="B39" s="123"/>
      <c r="C39" s="124"/>
      <c r="D39" s="125"/>
      <c r="E39" s="54" t="s">
        <v>169</v>
      </c>
      <c r="F39" s="54" t="s">
        <v>290</v>
      </c>
      <c r="G39" s="55">
        <v>42301.67</v>
      </c>
      <c r="H39" s="19"/>
    </row>
    <row r="40" spans="1:8" ht="45" x14ac:dyDescent="0.25">
      <c r="A40" s="32"/>
      <c r="B40" s="126"/>
      <c r="C40" s="127"/>
      <c r="D40" s="128"/>
      <c r="E40" s="45" t="s">
        <v>126</v>
      </c>
      <c r="F40" s="45" t="s">
        <v>290</v>
      </c>
      <c r="G40" s="50">
        <v>61255.43</v>
      </c>
      <c r="H40" s="19"/>
    </row>
    <row r="41" spans="1:8" ht="29.25" customHeight="1" x14ac:dyDescent="0.25">
      <c r="A41" s="32">
        <v>9</v>
      </c>
      <c r="B41" s="135" t="s">
        <v>229</v>
      </c>
      <c r="C41" s="135"/>
      <c r="D41" s="135"/>
      <c r="E41" s="72" t="s">
        <v>230</v>
      </c>
      <c r="F41" s="72" t="s">
        <v>223</v>
      </c>
      <c r="G41" s="73">
        <v>61084.19</v>
      </c>
      <c r="H41" s="19"/>
    </row>
    <row r="42" spans="1:8" s="59" customFormat="1" ht="45" x14ac:dyDescent="0.25">
      <c r="A42" s="32"/>
      <c r="B42" s="123"/>
      <c r="C42" s="124"/>
      <c r="D42" s="125"/>
      <c r="E42" s="54" t="s">
        <v>135</v>
      </c>
      <c r="F42" s="54" t="s">
        <v>290</v>
      </c>
      <c r="G42" s="55">
        <v>66541.3</v>
      </c>
      <c r="H42" s="19"/>
    </row>
    <row r="43" spans="1:8" ht="45" x14ac:dyDescent="0.25">
      <c r="A43" s="32"/>
      <c r="B43" s="126"/>
      <c r="C43" s="127"/>
      <c r="D43" s="128"/>
      <c r="E43" s="45" t="s">
        <v>136</v>
      </c>
      <c r="F43" s="45" t="s">
        <v>292</v>
      </c>
      <c r="G43" s="50">
        <v>47036.1</v>
      </c>
      <c r="H43" s="19"/>
    </row>
    <row r="44" spans="1:8" ht="31.5" customHeight="1" x14ac:dyDescent="0.25">
      <c r="A44" s="32">
        <v>10</v>
      </c>
      <c r="B44" s="135" t="s">
        <v>231</v>
      </c>
      <c r="C44" s="135"/>
      <c r="D44" s="135"/>
      <c r="E44" s="72" t="s">
        <v>232</v>
      </c>
      <c r="F44" s="72" t="s">
        <v>223</v>
      </c>
      <c r="G44" s="73">
        <v>66575.12</v>
      </c>
      <c r="H44" s="19"/>
    </row>
    <row r="45" spans="1:8" s="59" customFormat="1" ht="45" x14ac:dyDescent="0.25">
      <c r="A45" s="32"/>
      <c r="B45" s="123"/>
      <c r="C45" s="124"/>
      <c r="D45" s="125"/>
      <c r="E45" s="54" t="s">
        <v>144</v>
      </c>
      <c r="F45" s="54" t="s">
        <v>292</v>
      </c>
      <c r="G45" s="55">
        <v>59931.87</v>
      </c>
      <c r="H45" s="19"/>
    </row>
    <row r="46" spans="1:8" ht="45" x14ac:dyDescent="0.25">
      <c r="A46" s="32"/>
      <c r="B46" s="129"/>
      <c r="C46" s="130"/>
      <c r="D46" s="131"/>
      <c r="E46" s="45" t="s">
        <v>164</v>
      </c>
      <c r="F46" s="45" t="s">
        <v>280</v>
      </c>
      <c r="G46" s="50">
        <v>62548.53</v>
      </c>
      <c r="H46" s="19"/>
    </row>
    <row r="47" spans="1:8" ht="45" x14ac:dyDescent="0.25">
      <c r="A47" s="32"/>
      <c r="B47" s="126"/>
      <c r="C47" s="127"/>
      <c r="D47" s="128"/>
      <c r="E47" s="45" t="s">
        <v>145</v>
      </c>
      <c r="F47" s="45" t="s">
        <v>290</v>
      </c>
      <c r="G47" s="50">
        <v>77937.179999999993</v>
      </c>
      <c r="H47" s="19"/>
    </row>
    <row r="48" spans="1:8" ht="30" customHeight="1" x14ac:dyDescent="0.25">
      <c r="A48" s="32">
        <v>11</v>
      </c>
      <c r="B48" s="135" t="s">
        <v>233</v>
      </c>
      <c r="C48" s="135"/>
      <c r="D48" s="135"/>
      <c r="E48" s="72" t="s">
        <v>234</v>
      </c>
      <c r="F48" s="72" t="s">
        <v>223</v>
      </c>
      <c r="G48" s="73">
        <v>56024.6</v>
      </c>
      <c r="H48" s="19"/>
    </row>
    <row r="49" spans="1:8" s="59" customFormat="1" ht="45" x14ac:dyDescent="0.25">
      <c r="A49" s="32"/>
      <c r="B49" s="123"/>
      <c r="C49" s="124"/>
      <c r="D49" s="125"/>
      <c r="E49" s="54" t="s">
        <v>125</v>
      </c>
      <c r="F49" s="54" t="s">
        <v>290</v>
      </c>
      <c r="G49" s="55">
        <v>52754.45</v>
      </c>
      <c r="H49" s="19"/>
    </row>
    <row r="50" spans="1:8" ht="45" customHeight="1" x14ac:dyDescent="0.25">
      <c r="A50" s="32"/>
      <c r="B50" s="126"/>
      <c r="C50" s="127"/>
      <c r="D50" s="128"/>
      <c r="E50" s="54" t="s">
        <v>170</v>
      </c>
      <c r="F50" s="54" t="s">
        <v>280</v>
      </c>
      <c r="G50" s="55">
        <v>57045.69</v>
      </c>
      <c r="H50" s="19"/>
    </row>
    <row r="51" spans="1:8" ht="91.5" customHeight="1" x14ac:dyDescent="0.25">
      <c r="A51" s="32">
        <v>12</v>
      </c>
      <c r="B51" s="135" t="s">
        <v>235</v>
      </c>
      <c r="C51" s="135"/>
      <c r="D51" s="135"/>
      <c r="E51" s="72" t="s">
        <v>236</v>
      </c>
      <c r="F51" s="72" t="s">
        <v>223</v>
      </c>
      <c r="G51" s="73">
        <v>42973.29</v>
      </c>
      <c r="H51" s="19"/>
    </row>
    <row r="52" spans="1:8" ht="15" hidden="1" customHeight="1" x14ac:dyDescent="0.25">
      <c r="A52" s="32">
        <v>13</v>
      </c>
      <c r="B52" s="121"/>
      <c r="C52" s="121"/>
      <c r="D52" s="121"/>
      <c r="E52" s="45"/>
      <c r="F52" s="45"/>
      <c r="G52" s="50"/>
      <c r="H52" s="19"/>
    </row>
    <row r="53" spans="1:8" s="59" customFormat="1" ht="45" x14ac:dyDescent="0.25">
      <c r="A53" s="32"/>
      <c r="B53" s="147"/>
      <c r="C53" s="148"/>
      <c r="D53" s="149"/>
      <c r="E53" s="54" t="s">
        <v>121</v>
      </c>
      <c r="F53" s="54" t="s">
        <v>280</v>
      </c>
      <c r="G53" s="55">
        <v>18596.740000000002</v>
      </c>
      <c r="H53" s="19"/>
    </row>
    <row r="54" spans="1:8" ht="45" x14ac:dyDescent="0.25">
      <c r="A54" s="32"/>
      <c r="B54" s="150"/>
      <c r="C54" s="151"/>
      <c r="D54" s="152"/>
      <c r="E54" s="45" t="s">
        <v>209</v>
      </c>
      <c r="F54" s="45" t="s">
        <v>280</v>
      </c>
      <c r="G54" s="50">
        <v>19505.849999999999</v>
      </c>
      <c r="H54" s="19"/>
    </row>
    <row r="55" spans="1:8" ht="60" x14ac:dyDescent="0.25">
      <c r="A55" s="32"/>
      <c r="B55" s="153"/>
      <c r="C55" s="154"/>
      <c r="D55" s="155"/>
      <c r="E55" s="45" t="s">
        <v>123</v>
      </c>
      <c r="F55" s="45" t="s">
        <v>281</v>
      </c>
      <c r="G55" s="50">
        <v>37313.15</v>
      </c>
      <c r="H55" s="19"/>
    </row>
    <row r="56" spans="1:8" s="59" customFormat="1" ht="29.25" customHeight="1" x14ac:dyDescent="0.25">
      <c r="A56" s="32"/>
      <c r="B56" s="135" t="s">
        <v>237</v>
      </c>
      <c r="C56" s="135"/>
      <c r="D56" s="135"/>
      <c r="E56" s="72" t="s">
        <v>238</v>
      </c>
      <c r="F56" s="72" t="s">
        <v>223</v>
      </c>
      <c r="G56" s="73">
        <v>60514.22</v>
      </c>
      <c r="H56" s="19"/>
    </row>
    <row r="57" spans="1:8" ht="57" customHeight="1" x14ac:dyDescent="0.25">
      <c r="A57" s="32">
        <v>13</v>
      </c>
      <c r="B57" s="136"/>
      <c r="C57" s="136"/>
      <c r="D57" s="136"/>
      <c r="E57" s="54" t="s">
        <v>165</v>
      </c>
      <c r="F57" s="54" t="s">
        <v>290</v>
      </c>
      <c r="G57" s="55">
        <v>84038.64</v>
      </c>
      <c r="H57" s="19"/>
    </row>
    <row r="58" spans="1:8" ht="28.5" customHeight="1" x14ac:dyDescent="0.25">
      <c r="A58" s="32">
        <v>14</v>
      </c>
      <c r="B58" s="135" t="s">
        <v>239</v>
      </c>
      <c r="C58" s="135"/>
      <c r="D58" s="135"/>
      <c r="E58" s="72" t="s">
        <v>240</v>
      </c>
      <c r="F58" s="72" t="s">
        <v>223</v>
      </c>
      <c r="G58" s="73">
        <v>68001.2</v>
      </c>
      <c r="H58" s="19"/>
    </row>
    <row r="59" spans="1:8" ht="45" x14ac:dyDescent="0.25">
      <c r="A59" s="32"/>
      <c r="B59" s="126"/>
      <c r="C59" s="127"/>
      <c r="D59" s="128"/>
      <c r="E59" s="45" t="s">
        <v>159</v>
      </c>
      <c r="F59" s="45" t="s">
        <v>286</v>
      </c>
      <c r="G59" s="50">
        <v>53992.32</v>
      </c>
      <c r="H59" s="19"/>
    </row>
    <row r="60" spans="1:8" ht="27.75" customHeight="1" x14ac:dyDescent="0.25">
      <c r="A60" s="32">
        <v>15</v>
      </c>
      <c r="B60" s="135" t="s">
        <v>241</v>
      </c>
      <c r="C60" s="135"/>
      <c r="D60" s="135"/>
      <c r="E60" s="72" t="s">
        <v>242</v>
      </c>
      <c r="F60" s="72" t="s">
        <v>223</v>
      </c>
      <c r="G60" s="73">
        <v>42564.800000000003</v>
      </c>
      <c r="H60" s="19"/>
    </row>
    <row r="61" spans="1:8" s="59" customFormat="1" ht="60" x14ac:dyDescent="0.25">
      <c r="A61" s="32"/>
      <c r="B61" s="137"/>
      <c r="C61" s="138"/>
      <c r="D61" s="139"/>
      <c r="E61" s="54" t="s">
        <v>122</v>
      </c>
      <c r="F61" s="54" t="s">
        <v>288</v>
      </c>
      <c r="G61" s="64">
        <v>18776.830000000002</v>
      </c>
      <c r="H61" s="19"/>
    </row>
    <row r="62" spans="1:8" ht="28.5" customHeight="1" x14ac:dyDescent="0.25">
      <c r="A62" s="32">
        <v>16</v>
      </c>
      <c r="B62" s="135" t="s">
        <v>243</v>
      </c>
      <c r="C62" s="135"/>
      <c r="D62" s="135"/>
      <c r="E62" s="156" t="s">
        <v>244</v>
      </c>
      <c r="F62" s="156" t="s">
        <v>223</v>
      </c>
      <c r="G62" s="157">
        <v>49033.7</v>
      </c>
      <c r="H62" s="19"/>
    </row>
    <row r="63" spans="1:8" s="59" customFormat="1" ht="45" x14ac:dyDescent="0.25">
      <c r="A63" s="32"/>
      <c r="B63" s="123"/>
      <c r="C63" s="124"/>
      <c r="D63" s="125"/>
      <c r="E63" s="60" t="s">
        <v>117</v>
      </c>
      <c r="F63" s="60" t="s">
        <v>293</v>
      </c>
      <c r="G63" s="66">
        <v>37782.57</v>
      </c>
      <c r="H63" s="19"/>
    </row>
    <row r="64" spans="1:8" ht="30" x14ac:dyDescent="0.25">
      <c r="A64" s="32"/>
      <c r="B64" s="126"/>
      <c r="C64" s="127"/>
      <c r="D64" s="128"/>
      <c r="E64" s="47" t="s">
        <v>118</v>
      </c>
      <c r="F64" s="61" t="s">
        <v>293</v>
      </c>
      <c r="G64" s="67">
        <v>44691.73</v>
      </c>
      <c r="H64" s="19"/>
    </row>
    <row r="65" spans="1:10" ht="59.25" customHeight="1" x14ac:dyDescent="0.25">
      <c r="A65" s="32">
        <v>17</v>
      </c>
      <c r="B65" s="135" t="s">
        <v>245</v>
      </c>
      <c r="C65" s="135"/>
      <c r="D65" s="135"/>
      <c r="E65" s="72" t="s">
        <v>246</v>
      </c>
      <c r="F65" s="158" t="s">
        <v>223</v>
      </c>
      <c r="G65" s="159">
        <v>60756.51</v>
      </c>
      <c r="H65" s="19"/>
    </row>
    <row r="66" spans="1:10" s="59" customFormat="1" ht="59.25" customHeight="1" x14ac:dyDescent="0.25">
      <c r="A66" s="32"/>
      <c r="B66" s="140"/>
      <c r="C66" s="141"/>
      <c r="D66" s="142"/>
      <c r="E66" s="68" t="s">
        <v>130</v>
      </c>
      <c r="F66" s="69" t="s">
        <v>281</v>
      </c>
      <c r="G66" s="70">
        <v>64041.82</v>
      </c>
      <c r="H66" s="19"/>
    </row>
    <row r="67" spans="1:10" ht="30" customHeight="1" x14ac:dyDescent="0.25">
      <c r="A67" s="32">
        <v>18</v>
      </c>
      <c r="B67" s="135" t="s">
        <v>247</v>
      </c>
      <c r="C67" s="135"/>
      <c r="D67" s="135"/>
      <c r="E67" s="72" t="s">
        <v>248</v>
      </c>
      <c r="F67" s="158" t="s">
        <v>223</v>
      </c>
      <c r="G67" s="159">
        <v>58664.24</v>
      </c>
      <c r="H67" s="19"/>
    </row>
    <row r="68" spans="1:10" s="59" customFormat="1" ht="45" x14ac:dyDescent="0.25">
      <c r="A68" s="32"/>
      <c r="B68" s="143"/>
      <c r="C68" s="144"/>
      <c r="D68" s="145"/>
      <c r="E68" s="45" t="s">
        <v>124</v>
      </c>
      <c r="F68" s="62" t="s">
        <v>290</v>
      </c>
      <c r="G68" s="65">
        <v>71416.58</v>
      </c>
      <c r="H68" s="19"/>
    </row>
    <row r="69" spans="1:10" ht="30" x14ac:dyDescent="0.25">
      <c r="A69" s="32">
        <v>19</v>
      </c>
      <c r="B69" s="121" t="s">
        <v>83</v>
      </c>
      <c r="C69" s="121"/>
      <c r="D69" s="121"/>
      <c r="E69" s="46" t="s">
        <v>249</v>
      </c>
      <c r="F69" s="63" t="s">
        <v>223</v>
      </c>
      <c r="G69" s="50">
        <v>20004.150000000001</v>
      </c>
      <c r="H69" s="19"/>
      <c r="I69" s="35"/>
    </row>
    <row r="70" spans="1:10" s="59" customFormat="1" ht="30" x14ac:dyDescent="0.25">
      <c r="A70" s="32"/>
      <c r="B70" s="143"/>
      <c r="C70" s="144"/>
      <c r="D70" s="145"/>
      <c r="E70" s="46" t="s">
        <v>250</v>
      </c>
      <c r="F70" s="63" t="s">
        <v>223</v>
      </c>
      <c r="G70" s="50">
        <v>38444.800000000003</v>
      </c>
      <c r="H70" s="19"/>
      <c r="I70" s="35"/>
    </row>
    <row r="71" spans="1:10" ht="65.25" customHeight="1" x14ac:dyDescent="0.25">
      <c r="A71" s="32">
        <v>20</v>
      </c>
      <c r="B71" s="135" t="s">
        <v>251</v>
      </c>
      <c r="C71" s="135"/>
      <c r="D71" s="135"/>
      <c r="E71" s="160" t="s">
        <v>252</v>
      </c>
      <c r="F71" s="158" t="s">
        <v>223</v>
      </c>
      <c r="G71" s="73">
        <v>60449.56</v>
      </c>
      <c r="H71" s="19"/>
    </row>
    <row r="72" spans="1:10" s="59" customFormat="1" ht="65.25" customHeight="1" x14ac:dyDescent="0.25">
      <c r="A72" s="32"/>
      <c r="B72" s="143"/>
      <c r="C72" s="144"/>
      <c r="D72" s="145"/>
      <c r="E72" s="46" t="s">
        <v>210</v>
      </c>
      <c r="F72" s="62" t="s">
        <v>290</v>
      </c>
      <c r="G72" s="50">
        <v>54663.42</v>
      </c>
      <c r="H72" s="19"/>
    </row>
    <row r="73" spans="1:10" ht="31.5" customHeight="1" x14ac:dyDescent="0.25">
      <c r="A73" s="32">
        <v>21</v>
      </c>
      <c r="B73" s="135" t="s">
        <v>85</v>
      </c>
      <c r="C73" s="135"/>
      <c r="D73" s="135"/>
      <c r="E73" s="160" t="s">
        <v>253</v>
      </c>
      <c r="F73" s="160" t="s">
        <v>254</v>
      </c>
      <c r="G73" s="73">
        <v>41293.949999999997</v>
      </c>
      <c r="H73" s="19"/>
    </row>
    <row r="74" spans="1:10" s="59" customFormat="1" ht="31.5" customHeight="1" x14ac:dyDescent="0.25">
      <c r="A74" s="32"/>
      <c r="B74" s="137"/>
      <c r="C74" s="138"/>
      <c r="D74" s="139"/>
      <c r="E74" s="71" t="s">
        <v>146</v>
      </c>
      <c r="F74" s="71" t="s">
        <v>129</v>
      </c>
      <c r="G74" s="55">
        <v>25994.720000000001</v>
      </c>
      <c r="H74" s="19"/>
    </row>
    <row r="75" spans="1:10" ht="32.25" customHeight="1" x14ac:dyDescent="0.25">
      <c r="A75" s="32">
        <v>22</v>
      </c>
      <c r="B75" s="135" t="s">
        <v>86</v>
      </c>
      <c r="C75" s="135"/>
      <c r="D75" s="135"/>
      <c r="E75" s="160" t="s">
        <v>255</v>
      </c>
      <c r="F75" s="160" t="s">
        <v>256</v>
      </c>
      <c r="G75" s="73">
        <v>40622.81</v>
      </c>
      <c r="H75" s="19"/>
    </row>
    <row r="76" spans="1:10" s="59" customFormat="1" ht="32.25" customHeight="1" x14ac:dyDescent="0.25">
      <c r="A76" s="32"/>
      <c r="B76" s="137"/>
      <c r="C76" s="138"/>
      <c r="D76" s="139"/>
      <c r="E76" s="71" t="s">
        <v>128</v>
      </c>
      <c r="F76" s="71" t="s">
        <v>127</v>
      </c>
      <c r="G76" s="55">
        <v>32501.39</v>
      </c>
      <c r="H76" s="19"/>
    </row>
    <row r="77" spans="1:10" ht="39" customHeight="1" x14ac:dyDescent="0.25">
      <c r="A77" s="32">
        <v>23</v>
      </c>
      <c r="B77" s="121" t="s">
        <v>87</v>
      </c>
      <c r="C77" s="121"/>
      <c r="D77" s="121"/>
      <c r="E77" s="46" t="s">
        <v>257</v>
      </c>
      <c r="F77" s="46" t="s">
        <v>256</v>
      </c>
      <c r="G77" s="50">
        <v>30223.03</v>
      </c>
      <c r="H77" s="19"/>
      <c r="J77" s="34"/>
    </row>
    <row r="78" spans="1:10" ht="46.5" customHeight="1" x14ac:dyDescent="0.25">
      <c r="A78" s="32">
        <v>24</v>
      </c>
      <c r="B78" s="135" t="s">
        <v>88</v>
      </c>
      <c r="C78" s="135"/>
      <c r="D78" s="135"/>
      <c r="E78" s="160" t="s">
        <v>258</v>
      </c>
      <c r="F78" s="160" t="s">
        <v>256</v>
      </c>
      <c r="G78" s="73">
        <v>32443.14</v>
      </c>
      <c r="H78" s="19"/>
    </row>
    <row r="79" spans="1:10" s="59" customFormat="1" ht="46.5" customHeight="1" x14ac:dyDescent="0.25">
      <c r="A79" s="32"/>
      <c r="B79" s="137"/>
      <c r="C79" s="138"/>
      <c r="D79" s="139"/>
      <c r="E79" s="71" t="s">
        <v>167</v>
      </c>
      <c r="F79" s="71" t="s">
        <v>129</v>
      </c>
      <c r="G79" s="55">
        <v>18359.41</v>
      </c>
      <c r="H79" s="19"/>
    </row>
    <row r="80" spans="1:10" ht="29.25" customHeight="1" x14ac:dyDescent="0.25">
      <c r="A80" s="32">
        <v>25</v>
      </c>
      <c r="B80" s="121" t="s">
        <v>89</v>
      </c>
      <c r="C80" s="121"/>
      <c r="D80" s="121"/>
      <c r="E80" s="46" t="s">
        <v>259</v>
      </c>
      <c r="F80" s="46" t="s">
        <v>256</v>
      </c>
      <c r="G80" s="50">
        <v>37204.480000000003</v>
      </c>
      <c r="H80" s="19"/>
    </row>
    <row r="81" spans="1:8" ht="30.75" hidden="1" customHeight="1" thickBot="1" x14ac:dyDescent="0.3">
      <c r="A81" s="32">
        <v>26</v>
      </c>
      <c r="B81" s="121" t="s">
        <v>90</v>
      </c>
      <c r="C81" s="121"/>
      <c r="D81" s="121"/>
      <c r="E81" s="46"/>
      <c r="F81" s="46"/>
      <c r="G81" s="50"/>
      <c r="H81" s="19"/>
    </row>
    <row r="82" spans="1:8" ht="33" hidden="1" customHeight="1" thickBot="1" x14ac:dyDescent="0.25">
      <c r="A82" s="32"/>
      <c r="B82" s="121" t="s">
        <v>91</v>
      </c>
      <c r="C82" s="121"/>
      <c r="D82" s="121"/>
      <c r="E82" s="46"/>
      <c r="F82" s="46"/>
      <c r="G82" s="50"/>
      <c r="H82" s="19"/>
    </row>
    <row r="83" spans="1:8" ht="29.25" customHeight="1" x14ac:dyDescent="0.25">
      <c r="A83" s="32">
        <v>26</v>
      </c>
      <c r="B83" s="121" t="s">
        <v>262</v>
      </c>
      <c r="C83" s="121"/>
      <c r="D83" s="121"/>
      <c r="E83" s="46" t="s">
        <v>260</v>
      </c>
      <c r="F83" s="46" t="s">
        <v>256</v>
      </c>
      <c r="G83" s="50">
        <v>34725.019999999997</v>
      </c>
      <c r="H83" s="19"/>
    </row>
    <row r="84" spans="1:8" ht="30" customHeight="1" x14ac:dyDescent="0.25">
      <c r="A84" s="32">
        <v>27</v>
      </c>
      <c r="B84" s="121" t="s">
        <v>261</v>
      </c>
      <c r="C84" s="121"/>
      <c r="D84" s="121"/>
      <c r="E84" s="46" t="s">
        <v>263</v>
      </c>
      <c r="F84" s="46" t="s">
        <v>256</v>
      </c>
      <c r="G84" s="50">
        <v>34055.5</v>
      </c>
      <c r="H84" s="19"/>
    </row>
    <row r="85" spans="1:8" ht="47.25" customHeight="1" x14ac:dyDescent="0.25">
      <c r="A85" s="32">
        <v>28</v>
      </c>
      <c r="B85" s="121" t="s">
        <v>264</v>
      </c>
      <c r="C85" s="121"/>
      <c r="D85" s="121"/>
      <c r="E85" s="46" t="s">
        <v>265</v>
      </c>
      <c r="F85" s="46" t="s">
        <v>256</v>
      </c>
      <c r="G85" s="50">
        <v>34734.18</v>
      </c>
      <c r="H85" s="19"/>
    </row>
    <row r="86" spans="1:8" ht="33" customHeight="1" x14ac:dyDescent="0.25">
      <c r="A86" s="32">
        <v>29</v>
      </c>
      <c r="B86" s="121" t="s">
        <v>95</v>
      </c>
      <c r="C86" s="121"/>
      <c r="D86" s="121"/>
      <c r="E86" s="46" t="s">
        <v>266</v>
      </c>
      <c r="F86" s="46" t="s">
        <v>256</v>
      </c>
      <c r="G86" s="50">
        <v>35027.49</v>
      </c>
      <c r="H86" s="19"/>
    </row>
    <row r="87" spans="1:8" ht="14.25" hidden="1" customHeight="1" thickBot="1" x14ac:dyDescent="0.3">
      <c r="A87" s="32"/>
      <c r="B87" s="121"/>
      <c r="C87" s="121"/>
      <c r="D87" s="121"/>
      <c r="E87" s="46"/>
      <c r="F87" s="46" t="s">
        <v>256</v>
      </c>
      <c r="G87" s="50"/>
      <c r="H87" s="19"/>
    </row>
    <row r="88" spans="1:8" ht="30" customHeight="1" x14ac:dyDescent="0.25">
      <c r="A88" s="32">
        <v>30</v>
      </c>
      <c r="B88" s="121" t="s">
        <v>267</v>
      </c>
      <c r="C88" s="121"/>
      <c r="D88" s="121"/>
      <c r="E88" s="46" t="s">
        <v>268</v>
      </c>
      <c r="F88" s="46" t="s">
        <v>256</v>
      </c>
      <c r="G88" s="50">
        <v>32129.93</v>
      </c>
      <c r="H88" s="19"/>
    </row>
    <row r="89" spans="1:8" ht="33" customHeight="1" x14ac:dyDescent="0.25">
      <c r="A89" s="32">
        <v>31</v>
      </c>
      <c r="B89" s="121" t="s">
        <v>269</v>
      </c>
      <c r="C89" s="121"/>
      <c r="D89" s="121"/>
      <c r="E89" s="46" t="s">
        <v>270</v>
      </c>
      <c r="F89" s="46" t="s">
        <v>256</v>
      </c>
      <c r="G89" s="50">
        <v>32452.080000000002</v>
      </c>
      <c r="H89" s="19"/>
    </row>
    <row r="90" spans="1:8" ht="33" customHeight="1" x14ac:dyDescent="0.25">
      <c r="A90" s="32">
        <v>32</v>
      </c>
      <c r="B90" s="121" t="s">
        <v>271</v>
      </c>
      <c r="C90" s="121"/>
      <c r="D90" s="121"/>
      <c r="E90" s="46" t="s">
        <v>272</v>
      </c>
      <c r="F90" s="46" t="s">
        <v>256</v>
      </c>
      <c r="G90" s="50">
        <v>41027.69</v>
      </c>
      <c r="H90" s="19"/>
    </row>
    <row r="91" spans="1:8" ht="46.5" customHeight="1" x14ac:dyDescent="0.25">
      <c r="A91" s="32">
        <v>33</v>
      </c>
      <c r="B91" s="121" t="s">
        <v>273</v>
      </c>
      <c r="C91" s="121"/>
      <c r="D91" s="121"/>
      <c r="E91" s="46" t="s">
        <v>274</v>
      </c>
      <c r="F91" s="46" t="s">
        <v>256</v>
      </c>
      <c r="G91" s="50">
        <v>31370.27</v>
      </c>
      <c r="H91" s="19"/>
    </row>
    <row r="92" spans="1:8" ht="33" customHeight="1" x14ac:dyDescent="0.25">
      <c r="A92" s="32">
        <v>34</v>
      </c>
      <c r="B92" s="121" t="s">
        <v>275</v>
      </c>
      <c r="C92" s="121"/>
      <c r="D92" s="121"/>
      <c r="E92" s="46" t="s">
        <v>276</v>
      </c>
      <c r="F92" s="46" t="s">
        <v>256</v>
      </c>
      <c r="G92" s="50">
        <v>35377.29</v>
      </c>
      <c r="H92" s="19"/>
    </row>
    <row r="93" spans="1:8" ht="29.25" customHeight="1" x14ac:dyDescent="0.25">
      <c r="A93" s="32">
        <v>35</v>
      </c>
      <c r="B93" s="121" t="s">
        <v>101</v>
      </c>
      <c r="C93" s="121"/>
      <c r="D93" s="121"/>
      <c r="E93" s="46" t="s">
        <v>277</v>
      </c>
      <c r="F93" s="46" t="s">
        <v>256</v>
      </c>
      <c r="G93" s="50">
        <v>35176.550000000003</v>
      </c>
      <c r="H93" s="19"/>
    </row>
    <row r="94" spans="1:8" ht="34.5" customHeight="1" x14ac:dyDescent="0.25">
      <c r="A94" s="32">
        <v>36</v>
      </c>
      <c r="B94" s="121" t="s">
        <v>102</v>
      </c>
      <c r="C94" s="121"/>
      <c r="D94" s="121"/>
      <c r="E94" s="46" t="s">
        <v>278</v>
      </c>
      <c r="F94" s="46" t="s">
        <v>256</v>
      </c>
      <c r="G94" s="50">
        <v>44515.93</v>
      </c>
      <c r="H94" s="19"/>
    </row>
    <row r="95" spans="1:8" ht="33.75" customHeight="1" x14ac:dyDescent="0.25">
      <c r="A95" s="32">
        <v>37</v>
      </c>
      <c r="B95" s="121" t="s">
        <v>103</v>
      </c>
      <c r="C95" s="121"/>
      <c r="D95" s="121"/>
      <c r="E95" s="46" t="s">
        <v>279</v>
      </c>
      <c r="F95" s="46" t="s">
        <v>256</v>
      </c>
      <c r="G95" s="50">
        <v>31359.91</v>
      </c>
      <c r="H95" s="19"/>
    </row>
    <row r="96" spans="1:8" ht="18.75" hidden="1" x14ac:dyDescent="0.25">
      <c r="A96" s="33"/>
      <c r="B96" s="146" t="s">
        <v>39</v>
      </c>
      <c r="C96" s="146"/>
      <c r="D96" s="146"/>
      <c r="E96" s="48" t="e">
        <f>E95+E85+E78+E77+E73+E51+E29+E24+E18+E12+E2+E6</f>
        <v>#VALUE!</v>
      </c>
      <c r="F96" s="44"/>
      <c r="G96" s="51"/>
      <c r="H96" s="19"/>
    </row>
    <row r="99" spans="7:7" x14ac:dyDescent="0.25">
      <c r="G99" s="52"/>
    </row>
  </sheetData>
  <mergeCells count="66">
    <mergeCell ref="B70:D70"/>
    <mergeCell ref="B72:D72"/>
    <mergeCell ref="B74:D74"/>
    <mergeCell ref="B76:D76"/>
    <mergeCell ref="B79:D79"/>
    <mergeCell ref="B49:D50"/>
    <mergeCell ref="B53:D55"/>
    <mergeCell ref="B56:D56"/>
    <mergeCell ref="B59:D59"/>
    <mergeCell ref="B95:D95"/>
    <mergeCell ref="B88:D88"/>
    <mergeCell ref="B75:D75"/>
    <mergeCell ref="B77:D77"/>
    <mergeCell ref="B78:D78"/>
    <mergeCell ref="B80:D80"/>
    <mergeCell ref="B81:D81"/>
    <mergeCell ref="B82:D82"/>
    <mergeCell ref="B83:D83"/>
    <mergeCell ref="B84:D84"/>
    <mergeCell ref="B85:D85"/>
    <mergeCell ref="B86:D86"/>
    <mergeCell ref="B96:D96"/>
    <mergeCell ref="B89:D89"/>
    <mergeCell ref="B90:D90"/>
    <mergeCell ref="B91:D91"/>
    <mergeCell ref="B92:D92"/>
    <mergeCell ref="B93:D93"/>
    <mergeCell ref="B94:D94"/>
    <mergeCell ref="B87:D87"/>
    <mergeCell ref="B73:D73"/>
    <mergeCell ref="B51:D51"/>
    <mergeCell ref="B52:D52"/>
    <mergeCell ref="B57:D57"/>
    <mergeCell ref="B58:D58"/>
    <mergeCell ref="B60:D60"/>
    <mergeCell ref="B62:D62"/>
    <mergeCell ref="B65:D65"/>
    <mergeCell ref="B67:D67"/>
    <mergeCell ref="B69:D69"/>
    <mergeCell ref="B71:D71"/>
    <mergeCell ref="B61:D61"/>
    <mergeCell ref="B63:D64"/>
    <mergeCell ref="B66:D66"/>
    <mergeCell ref="B68:D68"/>
    <mergeCell ref="B48:D48"/>
    <mergeCell ref="B1:D1"/>
    <mergeCell ref="B2:D2"/>
    <mergeCell ref="B6:D6"/>
    <mergeCell ref="B12:D12"/>
    <mergeCell ref="B18:D18"/>
    <mergeCell ref="B24:D24"/>
    <mergeCell ref="B29:D29"/>
    <mergeCell ref="B34:D34"/>
    <mergeCell ref="B38:D38"/>
    <mergeCell ref="B41:D41"/>
    <mergeCell ref="B44:D44"/>
    <mergeCell ref="B7:D11"/>
    <mergeCell ref="B3:D5"/>
    <mergeCell ref="B13:D17"/>
    <mergeCell ref="B39:D40"/>
    <mergeCell ref="B42:D43"/>
    <mergeCell ref="B45:D47"/>
    <mergeCell ref="B19:D23"/>
    <mergeCell ref="B25:D28"/>
    <mergeCell ref="B30:D33"/>
    <mergeCell ref="B35:D37"/>
  </mergeCells>
  <pageMargins left="0.7" right="0.7" top="0.75" bottom="0.75" header="0.3" footer="0.3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workbookViewId="0">
      <selection activeCell="K12" sqref="K12"/>
    </sheetView>
  </sheetViews>
  <sheetFormatPr defaultRowHeight="15" x14ac:dyDescent="0.25"/>
  <cols>
    <col min="5" max="5" width="15.42578125" customWidth="1"/>
    <col min="6" max="6" width="14.140625" customWidth="1"/>
    <col min="7" max="7" width="13.42578125" customWidth="1"/>
    <col min="8" max="8" width="16.7109375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8" ht="15.75" thickBot="1" x14ac:dyDescent="0.3">
      <c r="D1" t="s">
        <v>41</v>
      </c>
    </row>
    <row r="2" spans="1:8" ht="15.75" thickBot="1" x14ac:dyDescent="0.3">
      <c r="A2" s="1"/>
      <c r="B2" s="97"/>
      <c r="C2" s="98"/>
      <c r="D2" s="99"/>
      <c r="E2" s="2" t="s">
        <v>40</v>
      </c>
      <c r="F2" s="2" t="s">
        <v>42</v>
      </c>
      <c r="G2" s="22">
        <v>213</v>
      </c>
      <c r="H2" s="19" t="s">
        <v>39</v>
      </c>
    </row>
    <row r="3" spans="1:8" ht="19.5" thickBot="1" x14ac:dyDescent="0.3">
      <c r="A3" s="3">
        <v>1</v>
      </c>
      <c r="B3" s="103" t="s">
        <v>0</v>
      </c>
      <c r="C3" s="104"/>
      <c r="D3" s="105"/>
      <c r="E3" s="4">
        <v>550687.97</v>
      </c>
      <c r="F3" s="13">
        <v>128973.22</v>
      </c>
      <c r="G3" s="24">
        <v>290575.88</v>
      </c>
      <c r="H3" s="25">
        <f>E3+F3+G3</f>
        <v>970237.07</v>
      </c>
    </row>
    <row r="4" spans="1:8" ht="19.5" thickBot="1" x14ac:dyDescent="0.3">
      <c r="A4" s="5">
        <v>2</v>
      </c>
      <c r="B4" s="100" t="s">
        <v>1</v>
      </c>
      <c r="C4" s="75"/>
      <c r="D4" s="101"/>
      <c r="E4" s="4">
        <v>660705.75</v>
      </c>
      <c r="F4" s="13">
        <v>177428.05</v>
      </c>
      <c r="G4" s="24">
        <v>389818.71</v>
      </c>
      <c r="H4" s="25">
        <f t="shared" ref="H4:H21" si="0">E4+F4+G4</f>
        <v>1227952.51</v>
      </c>
    </row>
    <row r="5" spans="1:8" ht="18.75" x14ac:dyDescent="0.25">
      <c r="A5" s="5">
        <v>3</v>
      </c>
      <c r="B5" s="100" t="s">
        <v>2</v>
      </c>
      <c r="C5" s="75"/>
      <c r="D5" s="101"/>
      <c r="E5" s="4">
        <v>275165.24</v>
      </c>
      <c r="F5" s="15">
        <v>144330.28</v>
      </c>
      <c r="G5" s="24">
        <v>350414.44</v>
      </c>
      <c r="H5" s="25">
        <f t="shared" si="0"/>
        <v>769909.96</v>
      </c>
    </row>
    <row r="6" spans="1:8" ht="19.5" thickBot="1" x14ac:dyDescent="0.3">
      <c r="A6" s="5">
        <v>4</v>
      </c>
      <c r="B6" s="100" t="s">
        <v>3</v>
      </c>
      <c r="C6" s="75"/>
      <c r="D6" s="101"/>
      <c r="E6" s="6">
        <v>723947.94</v>
      </c>
      <c r="F6" s="15">
        <v>213717.83</v>
      </c>
      <c r="G6" s="24">
        <v>489132.14</v>
      </c>
      <c r="H6" s="25">
        <f t="shared" si="0"/>
        <v>1426797.91</v>
      </c>
    </row>
    <row r="7" spans="1:8" ht="19.5" thickBot="1" x14ac:dyDescent="0.3">
      <c r="A7" s="5">
        <v>5</v>
      </c>
      <c r="B7" s="100" t="s">
        <v>4</v>
      </c>
      <c r="C7" s="75"/>
      <c r="D7" s="101"/>
      <c r="E7" s="4">
        <v>657281.22</v>
      </c>
      <c r="F7" s="15">
        <v>190737.41</v>
      </c>
      <c r="G7" s="24">
        <v>420864.03</v>
      </c>
      <c r="H7" s="25">
        <f t="shared" si="0"/>
        <v>1268882.6600000001</v>
      </c>
    </row>
    <row r="8" spans="1:8" ht="19.5" thickBot="1" x14ac:dyDescent="0.3">
      <c r="A8" s="5">
        <v>6</v>
      </c>
      <c r="B8" s="100" t="s">
        <v>5</v>
      </c>
      <c r="C8" s="75"/>
      <c r="D8" s="101"/>
      <c r="E8" s="4">
        <v>438793.62</v>
      </c>
      <c r="F8" s="15">
        <v>118968.26</v>
      </c>
      <c r="G8" s="24">
        <v>277592.89</v>
      </c>
      <c r="H8" s="25">
        <f t="shared" si="0"/>
        <v>835354.77</v>
      </c>
    </row>
    <row r="9" spans="1:8" ht="19.5" thickBot="1" x14ac:dyDescent="0.3">
      <c r="A9" s="5">
        <v>7</v>
      </c>
      <c r="B9" s="106" t="s">
        <v>6</v>
      </c>
      <c r="C9" s="107"/>
      <c r="D9" s="108"/>
      <c r="E9" s="4">
        <v>226772.66</v>
      </c>
      <c r="F9" s="13">
        <v>56441.47</v>
      </c>
      <c r="G9" s="24">
        <v>128662.5</v>
      </c>
      <c r="H9" s="25">
        <f t="shared" si="0"/>
        <v>411876.63</v>
      </c>
    </row>
    <row r="10" spans="1:8" ht="19.5" thickBot="1" x14ac:dyDescent="0.3">
      <c r="A10" s="5">
        <v>8</v>
      </c>
      <c r="B10" s="106" t="s">
        <v>7</v>
      </c>
      <c r="C10" s="107"/>
      <c r="D10" s="108"/>
      <c r="E10" s="4">
        <v>270309.84000000003</v>
      </c>
      <c r="F10" s="15">
        <v>60784.37</v>
      </c>
      <c r="G10" s="24">
        <v>147646.26999999999</v>
      </c>
      <c r="H10" s="25">
        <f t="shared" si="0"/>
        <v>478740.47999999998</v>
      </c>
    </row>
    <row r="11" spans="1:8" ht="19.5" thickBot="1" x14ac:dyDescent="0.3">
      <c r="A11" s="5">
        <v>9</v>
      </c>
      <c r="B11" s="106" t="s">
        <v>8</v>
      </c>
      <c r="C11" s="107"/>
      <c r="D11" s="108"/>
      <c r="E11" s="4">
        <v>239009.35</v>
      </c>
      <c r="F11" s="15">
        <v>51774.75</v>
      </c>
      <c r="G11" s="24">
        <v>138701.81</v>
      </c>
      <c r="H11" s="25">
        <f t="shared" si="0"/>
        <v>429485.91</v>
      </c>
    </row>
    <row r="12" spans="1:8" ht="19.5" thickBot="1" x14ac:dyDescent="0.3">
      <c r="A12" s="5">
        <v>10</v>
      </c>
      <c r="B12" s="106" t="s">
        <v>9</v>
      </c>
      <c r="C12" s="107"/>
      <c r="D12" s="108"/>
      <c r="E12" s="4">
        <v>371029.07</v>
      </c>
      <c r="F12" s="13">
        <v>83900.26</v>
      </c>
      <c r="G12" s="24">
        <v>122612.97</v>
      </c>
      <c r="H12" s="25">
        <f t="shared" si="0"/>
        <v>577542.30000000005</v>
      </c>
    </row>
    <row r="13" spans="1:8" ht="19.5" thickBot="1" x14ac:dyDescent="0.3">
      <c r="A13" s="5">
        <v>11</v>
      </c>
      <c r="B13" s="106" t="s">
        <v>10</v>
      </c>
      <c r="C13" s="107"/>
      <c r="D13" s="108"/>
      <c r="E13" s="4">
        <v>333126.59999999998</v>
      </c>
      <c r="F13" s="13">
        <v>65419.51</v>
      </c>
      <c r="G13" s="24">
        <v>176499.91</v>
      </c>
      <c r="H13" s="25">
        <f t="shared" si="0"/>
        <v>575046.02</v>
      </c>
    </row>
    <row r="14" spans="1:8" ht="19.5" thickBot="1" x14ac:dyDescent="0.3">
      <c r="A14" s="5">
        <v>12</v>
      </c>
      <c r="B14" s="106" t="s">
        <v>11</v>
      </c>
      <c r="C14" s="107"/>
      <c r="D14" s="108"/>
      <c r="E14" s="4">
        <v>272493.13</v>
      </c>
      <c r="F14" s="13">
        <v>69895.33</v>
      </c>
      <c r="G14" s="24">
        <v>166069.28</v>
      </c>
      <c r="H14" s="25">
        <f t="shared" si="0"/>
        <v>508457.74</v>
      </c>
    </row>
    <row r="15" spans="1:8" ht="19.5" thickBot="1" x14ac:dyDescent="0.3">
      <c r="A15" s="5">
        <v>13</v>
      </c>
      <c r="B15" s="106" t="s">
        <v>12</v>
      </c>
      <c r="C15" s="107"/>
      <c r="D15" s="108"/>
      <c r="E15" s="4"/>
      <c r="F15" s="13"/>
      <c r="G15" s="24"/>
      <c r="H15" s="25">
        <f t="shared" si="0"/>
        <v>0</v>
      </c>
    </row>
    <row r="16" spans="1:8" ht="19.5" thickBot="1" x14ac:dyDescent="0.3">
      <c r="A16" s="5">
        <v>14</v>
      </c>
      <c r="B16" s="106" t="s">
        <v>13</v>
      </c>
      <c r="C16" s="107"/>
      <c r="D16" s="108"/>
      <c r="E16" s="4">
        <v>174439.8</v>
      </c>
      <c r="F16" s="13">
        <v>33990</v>
      </c>
      <c r="G16" s="24">
        <v>91695.21</v>
      </c>
      <c r="H16" s="25">
        <f t="shared" si="0"/>
        <v>300125.01</v>
      </c>
    </row>
    <row r="17" spans="1:8" ht="19.5" thickBot="1" x14ac:dyDescent="0.3">
      <c r="A17" s="5">
        <v>15</v>
      </c>
      <c r="B17" s="106" t="s">
        <v>14</v>
      </c>
      <c r="C17" s="107"/>
      <c r="D17" s="108"/>
      <c r="E17" s="4">
        <v>295507.02</v>
      </c>
      <c r="F17" s="13">
        <v>74293.3</v>
      </c>
      <c r="G17" s="24">
        <v>174830.6</v>
      </c>
      <c r="H17" s="25">
        <f t="shared" si="0"/>
        <v>544630.92000000004</v>
      </c>
    </row>
    <row r="18" spans="1:8" ht="19.5" thickBot="1" x14ac:dyDescent="0.3">
      <c r="A18" s="5">
        <v>16</v>
      </c>
      <c r="B18" s="106" t="s">
        <v>15</v>
      </c>
      <c r="C18" s="107"/>
      <c r="D18" s="108"/>
      <c r="E18" s="4">
        <v>174340.66</v>
      </c>
      <c r="F18" s="13">
        <v>46989.760000000002</v>
      </c>
      <c r="G18" s="24">
        <v>110343.69</v>
      </c>
      <c r="H18" s="25">
        <f t="shared" si="0"/>
        <v>331674.11</v>
      </c>
    </row>
    <row r="19" spans="1:8" ht="19.5" thickBot="1" x14ac:dyDescent="0.3">
      <c r="A19" s="5">
        <v>17</v>
      </c>
      <c r="B19" s="106" t="s">
        <v>16</v>
      </c>
      <c r="C19" s="107"/>
      <c r="D19" s="108"/>
      <c r="E19" s="4">
        <v>321542.94</v>
      </c>
      <c r="F19" s="13">
        <v>77992.39</v>
      </c>
      <c r="G19" s="24">
        <v>161025.13</v>
      </c>
      <c r="H19" s="25">
        <f t="shared" si="0"/>
        <v>560560.46</v>
      </c>
    </row>
    <row r="20" spans="1:8" ht="19.5" thickBot="1" x14ac:dyDescent="0.3">
      <c r="A20" s="5">
        <v>18</v>
      </c>
      <c r="B20" s="106" t="s">
        <v>17</v>
      </c>
      <c r="C20" s="107"/>
      <c r="D20" s="108"/>
      <c r="E20" s="4">
        <v>162903.22</v>
      </c>
      <c r="F20" s="15">
        <v>40032.57</v>
      </c>
      <c r="G20" s="24">
        <v>95322.01</v>
      </c>
      <c r="H20" s="25">
        <f t="shared" si="0"/>
        <v>298257.8</v>
      </c>
    </row>
    <row r="21" spans="1:8" ht="19.5" thickBot="1" x14ac:dyDescent="0.3">
      <c r="A21" s="7">
        <v>19</v>
      </c>
      <c r="B21" s="109" t="s">
        <v>18</v>
      </c>
      <c r="C21" s="110"/>
      <c r="D21" s="111"/>
      <c r="E21" s="4">
        <v>118347.41</v>
      </c>
      <c r="F21" s="13">
        <v>29371.360000000001</v>
      </c>
      <c r="G21" s="24">
        <v>20050.560000000001</v>
      </c>
      <c r="H21" s="25">
        <f t="shared" si="0"/>
        <v>167769.33000000002</v>
      </c>
    </row>
    <row r="22" spans="1:8" ht="19.5" thickBot="1" x14ac:dyDescent="0.3">
      <c r="A22" s="1">
        <v>20</v>
      </c>
      <c r="B22" s="112" t="s">
        <v>19</v>
      </c>
      <c r="C22" s="113"/>
      <c r="D22" s="114"/>
      <c r="E22" s="4"/>
      <c r="F22" s="13"/>
      <c r="G22" s="24"/>
      <c r="H22" s="19"/>
    </row>
    <row r="23" spans="1:8" ht="26.25" customHeight="1" thickBot="1" x14ac:dyDescent="0.3">
      <c r="A23" s="8">
        <v>21</v>
      </c>
      <c r="B23" s="115" t="s">
        <v>20</v>
      </c>
      <c r="C23" s="116"/>
      <c r="D23" s="117"/>
      <c r="E23" s="4"/>
      <c r="F23" s="13"/>
      <c r="G23" s="24"/>
      <c r="H23" s="19"/>
    </row>
    <row r="24" spans="1:8" ht="19.5" thickBot="1" x14ac:dyDescent="0.3">
      <c r="A24" s="3">
        <v>22</v>
      </c>
      <c r="B24" s="103" t="s">
        <v>21</v>
      </c>
      <c r="C24" s="104"/>
      <c r="D24" s="105"/>
      <c r="E24" s="4">
        <v>270581.51</v>
      </c>
      <c r="F24" s="13">
        <v>59529.81</v>
      </c>
      <c r="G24" s="24">
        <v>154072.39000000001</v>
      </c>
      <c r="H24" s="25">
        <f>E24+F24+G24</f>
        <v>484183.71</v>
      </c>
    </row>
    <row r="25" spans="1:8" ht="19.5" thickBot="1" x14ac:dyDescent="0.3">
      <c r="A25" s="5">
        <v>23</v>
      </c>
      <c r="B25" s="100" t="s">
        <v>22</v>
      </c>
      <c r="C25" s="75"/>
      <c r="D25" s="101"/>
      <c r="E25" s="4">
        <v>173339.93</v>
      </c>
      <c r="F25" s="13">
        <v>36326.28</v>
      </c>
      <c r="G25" s="24">
        <v>57379.98</v>
      </c>
      <c r="H25" s="25">
        <f t="shared" ref="H25:H42" si="1">E25+F25+G25</f>
        <v>267046.19</v>
      </c>
    </row>
    <row r="26" spans="1:8" ht="19.5" thickBot="1" x14ac:dyDescent="0.3">
      <c r="A26" s="5">
        <v>24</v>
      </c>
      <c r="B26" s="100" t="s">
        <v>23</v>
      </c>
      <c r="C26" s="75"/>
      <c r="D26" s="101"/>
      <c r="E26" s="4">
        <v>59428.35</v>
      </c>
      <c r="F26" s="13">
        <v>10925</v>
      </c>
      <c r="G26" s="24">
        <v>11796.18</v>
      </c>
      <c r="H26" s="25">
        <f t="shared" si="1"/>
        <v>82149.53</v>
      </c>
    </row>
    <row r="27" spans="1:8" ht="19.5" thickBot="1" x14ac:dyDescent="0.3">
      <c r="A27" s="5">
        <v>25</v>
      </c>
      <c r="B27" s="100" t="s">
        <v>24</v>
      </c>
      <c r="C27" s="75"/>
      <c r="D27" s="101"/>
      <c r="E27" s="4">
        <v>239942.18</v>
      </c>
      <c r="F27" s="13">
        <v>64871.9</v>
      </c>
      <c r="G27" s="24">
        <v>145727.87</v>
      </c>
      <c r="H27" s="25">
        <f t="shared" si="1"/>
        <v>450541.95</v>
      </c>
    </row>
    <row r="28" spans="1:8" ht="19.5" thickBot="1" x14ac:dyDescent="0.3">
      <c r="A28" s="5">
        <v>26</v>
      </c>
      <c r="B28" s="100" t="s">
        <v>25</v>
      </c>
      <c r="C28" s="75"/>
      <c r="D28" s="101"/>
      <c r="E28" s="4">
        <v>164327.03</v>
      </c>
      <c r="F28" s="13">
        <v>37190.769999999997</v>
      </c>
      <c r="G28" s="24">
        <v>95613.11</v>
      </c>
      <c r="H28" s="25">
        <f t="shared" si="1"/>
        <v>297130.90999999997</v>
      </c>
    </row>
    <row r="29" spans="1:8" ht="19.5" thickBot="1" x14ac:dyDescent="0.3">
      <c r="A29" s="5">
        <v>27</v>
      </c>
      <c r="B29" s="100" t="s">
        <v>26</v>
      </c>
      <c r="C29" s="75"/>
      <c r="D29" s="101"/>
      <c r="E29" s="4">
        <v>26467.9</v>
      </c>
      <c r="F29" s="13">
        <v>6466.82</v>
      </c>
      <c r="G29" s="24">
        <v>2235.87</v>
      </c>
      <c r="H29" s="25">
        <f t="shared" si="1"/>
        <v>35170.590000000004</v>
      </c>
    </row>
    <row r="30" spans="1:8" ht="19.5" thickBot="1" x14ac:dyDescent="0.3">
      <c r="A30" s="5">
        <v>28</v>
      </c>
      <c r="B30" s="100" t="s">
        <v>27</v>
      </c>
      <c r="C30" s="75"/>
      <c r="D30" s="101"/>
      <c r="E30" s="4">
        <v>42107.54</v>
      </c>
      <c r="F30" s="13">
        <v>9264</v>
      </c>
      <c r="G30" s="24">
        <v>25507.35</v>
      </c>
      <c r="H30" s="25">
        <f t="shared" si="1"/>
        <v>76878.89</v>
      </c>
    </row>
    <row r="31" spans="1:8" ht="19.5" thickBot="1" x14ac:dyDescent="0.3">
      <c r="A31" s="5">
        <v>29</v>
      </c>
      <c r="B31" s="100" t="s">
        <v>28</v>
      </c>
      <c r="C31" s="75"/>
      <c r="D31" s="101"/>
      <c r="E31" s="4">
        <v>40215.29</v>
      </c>
      <c r="F31" s="13">
        <v>9048.6200000000008</v>
      </c>
      <c r="G31" s="24">
        <v>21642.49</v>
      </c>
      <c r="H31" s="25">
        <f t="shared" si="1"/>
        <v>70906.400000000009</v>
      </c>
    </row>
    <row r="32" spans="1:8" ht="19.5" thickBot="1" x14ac:dyDescent="0.3">
      <c r="A32" s="5">
        <v>30</v>
      </c>
      <c r="B32" s="100" t="s">
        <v>29</v>
      </c>
      <c r="C32" s="75"/>
      <c r="D32" s="101"/>
      <c r="E32" s="4">
        <v>52100.639999999999</v>
      </c>
      <c r="F32" s="13">
        <v>11731.38</v>
      </c>
      <c r="G32" s="24">
        <v>38421.300000000003</v>
      </c>
      <c r="H32" s="25">
        <f t="shared" si="1"/>
        <v>102253.32</v>
      </c>
    </row>
    <row r="33" spans="1:18" ht="19.5" thickBot="1" x14ac:dyDescent="0.3">
      <c r="A33" s="5">
        <v>31</v>
      </c>
      <c r="B33" s="100" t="s">
        <v>30</v>
      </c>
      <c r="C33" s="75"/>
      <c r="D33" s="101"/>
      <c r="E33" s="4">
        <v>11581.59</v>
      </c>
      <c r="F33" s="13">
        <v>11167.94</v>
      </c>
      <c r="G33" s="24">
        <v>13126.96</v>
      </c>
      <c r="H33" s="25">
        <f t="shared" si="1"/>
        <v>35876.49</v>
      </c>
    </row>
    <row r="34" spans="1:18" ht="19.5" thickBot="1" x14ac:dyDescent="0.3">
      <c r="A34" s="5">
        <v>32</v>
      </c>
      <c r="B34" s="100" t="s">
        <v>31</v>
      </c>
      <c r="C34" s="75"/>
      <c r="D34" s="101"/>
      <c r="E34" s="4">
        <v>36173.160000000003</v>
      </c>
      <c r="F34" s="13">
        <v>11648.68</v>
      </c>
      <c r="G34" s="24">
        <v>32591.39</v>
      </c>
      <c r="H34" s="25">
        <f t="shared" si="1"/>
        <v>80413.23000000001</v>
      </c>
    </row>
    <row r="35" spans="1:18" ht="19.5" thickBot="1" x14ac:dyDescent="0.3">
      <c r="A35" s="9">
        <v>33</v>
      </c>
      <c r="B35" s="118" t="s">
        <v>32</v>
      </c>
      <c r="C35" s="102"/>
      <c r="D35" s="119"/>
      <c r="E35" s="4">
        <v>65171.5</v>
      </c>
      <c r="F35" s="13">
        <v>16337.5</v>
      </c>
      <c r="G35" s="24">
        <v>30848.26</v>
      </c>
      <c r="H35" s="25">
        <f t="shared" si="1"/>
        <v>112357.26</v>
      </c>
    </row>
    <row r="36" spans="1:18" ht="19.5" thickBot="1" x14ac:dyDescent="0.3">
      <c r="A36" s="10">
        <v>34</v>
      </c>
      <c r="B36" s="120" t="s">
        <v>33</v>
      </c>
      <c r="C36" s="107"/>
      <c r="D36" s="108"/>
      <c r="E36" s="4">
        <v>34820.720000000001</v>
      </c>
      <c r="F36" s="13">
        <v>6295.63</v>
      </c>
      <c r="G36" s="24">
        <v>28791.35</v>
      </c>
      <c r="H36" s="25">
        <f t="shared" si="1"/>
        <v>69907.7</v>
      </c>
    </row>
    <row r="37" spans="1:18" ht="19.5" thickBot="1" x14ac:dyDescent="0.3">
      <c r="A37" s="10">
        <v>35</v>
      </c>
      <c r="B37" s="120" t="s">
        <v>34</v>
      </c>
      <c r="C37" s="107"/>
      <c r="D37" s="108"/>
      <c r="E37" s="4">
        <v>43510.18</v>
      </c>
      <c r="F37" s="13">
        <v>10387.52</v>
      </c>
      <c r="G37" s="24">
        <v>29167.97</v>
      </c>
      <c r="H37" s="25">
        <f t="shared" si="1"/>
        <v>83065.67</v>
      </c>
    </row>
    <row r="38" spans="1:18" ht="19.5" thickBot="1" x14ac:dyDescent="0.3">
      <c r="A38" s="11">
        <v>36</v>
      </c>
      <c r="B38" s="75" t="s">
        <v>35</v>
      </c>
      <c r="C38" s="75"/>
      <c r="D38" s="75"/>
      <c r="E38" s="4">
        <v>17603.5</v>
      </c>
      <c r="F38" s="13">
        <v>7669</v>
      </c>
      <c r="G38" s="24">
        <v>20322.04</v>
      </c>
      <c r="H38" s="25">
        <f t="shared" si="1"/>
        <v>45594.54</v>
      </c>
    </row>
    <row r="39" spans="1:18" ht="19.5" thickBot="1" x14ac:dyDescent="0.3">
      <c r="A39" s="11">
        <v>37</v>
      </c>
      <c r="B39" s="75" t="s">
        <v>36</v>
      </c>
      <c r="C39" s="75"/>
      <c r="D39" s="75"/>
      <c r="E39" s="4">
        <v>27381.38</v>
      </c>
      <c r="F39" s="13">
        <v>5526.24</v>
      </c>
      <c r="G39" s="24">
        <v>19990.2</v>
      </c>
      <c r="H39" s="25">
        <f t="shared" si="1"/>
        <v>52897.820000000007</v>
      </c>
    </row>
    <row r="40" spans="1:18" ht="19.5" thickBot="1" x14ac:dyDescent="0.3">
      <c r="A40" s="11">
        <v>38</v>
      </c>
      <c r="B40" s="75" t="s">
        <v>37</v>
      </c>
      <c r="C40" s="75"/>
      <c r="D40" s="75"/>
      <c r="E40" s="4">
        <v>198751.92</v>
      </c>
      <c r="F40" s="13">
        <v>45579.63</v>
      </c>
      <c r="G40" s="24">
        <v>126590.64</v>
      </c>
      <c r="H40" s="25">
        <f t="shared" si="1"/>
        <v>370922.19</v>
      </c>
    </row>
    <row r="41" spans="1:18" ht="19.5" customHeight="1" thickBot="1" x14ac:dyDescent="0.3">
      <c r="A41" s="16">
        <v>39</v>
      </c>
      <c r="B41" s="102" t="s">
        <v>38</v>
      </c>
      <c r="C41" s="102"/>
      <c r="D41" s="102"/>
      <c r="E41" s="17">
        <v>89016.86</v>
      </c>
      <c r="F41" s="18">
        <v>21095.06</v>
      </c>
      <c r="G41" s="24">
        <v>58303.58</v>
      </c>
      <c r="H41" s="25">
        <f t="shared" si="1"/>
        <v>168415.5</v>
      </c>
    </row>
    <row r="42" spans="1:18" ht="18.75" x14ac:dyDescent="0.25">
      <c r="A42" s="16">
        <v>40</v>
      </c>
      <c r="B42" s="102" t="s">
        <v>43</v>
      </c>
      <c r="C42" s="102"/>
      <c r="D42" s="102"/>
      <c r="E42" s="17">
        <v>31472.74</v>
      </c>
      <c r="F42" s="18">
        <v>7617.92</v>
      </c>
      <c r="G42" s="24">
        <v>19325.2</v>
      </c>
      <c r="H42" s="25">
        <f t="shared" si="1"/>
        <v>58415.86</v>
      </c>
    </row>
    <row r="43" spans="1:18" s="19" customFormat="1" ht="18.75" x14ac:dyDescent="0.25">
      <c r="A43" s="10"/>
      <c r="B43" s="12" t="s">
        <v>39</v>
      </c>
      <c r="C43" s="12"/>
      <c r="D43" s="20"/>
      <c r="E43" s="14">
        <f>E40+E39+E37+E36+E35+E34+E33+E32+E31++E30+E29+E28+E27+E26+E25+E24+E21+E20+E19+E18+E17+E16+E14+E13+E12+E11+E10+E9+E8+E7+E6+E5+E4+E3</f>
        <v>7752304.2600000007</v>
      </c>
      <c r="F43" s="14">
        <f>F40+F39+F37+F36+F35+F34+F33+F32+F31+F30+F29+F28+F27+F26+F25+F24+F21+F20+F19+F18+F17+F16+F14+F13+F12+F11+F10+F9+F8+F7+F6+F5+F4+F3</f>
        <v>2017337.84</v>
      </c>
      <c r="G43" s="24">
        <f>G40+G39+G37+G36++G35+G34+G33+G32+G31+G30+G29+G28+G27+G26+G25+G24+G21+G20+G19+G18+G17+G16+G14+G13+G12+G11+G10+G9+G8+G7+G6+G5+G4+G3</f>
        <v>4585361.34</v>
      </c>
      <c r="H43" s="14">
        <f>H42+H41+H40+H39+H38+H37+H36+H35+H34+H33+H32+H31+H30+H29+H28+H27+H26+H25+H24+H21+H20+H19+H18+H17+H16+H14+H13+H12+H11+H10+H9+H8+H7+H6+H5+H4+H3</f>
        <v>14627429.340000002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5">
      <c r="I44" s="23"/>
      <c r="J44" s="23"/>
    </row>
    <row r="45" spans="1:18" x14ac:dyDescent="0.25">
      <c r="I45" s="23"/>
      <c r="J45" s="23"/>
    </row>
  </sheetData>
  <mergeCells count="41">
    <mergeCell ref="B41:D41"/>
    <mergeCell ref="B38:D38"/>
    <mergeCell ref="B39:D39"/>
    <mergeCell ref="B40:D40"/>
    <mergeCell ref="B32:D32"/>
    <mergeCell ref="B33:D33"/>
    <mergeCell ref="B34:D34"/>
    <mergeCell ref="B35:D35"/>
    <mergeCell ref="B36:D36"/>
    <mergeCell ref="B37:D37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7:D7"/>
    <mergeCell ref="B42:D42"/>
    <mergeCell ref="B2:D2"/>
    <mergeCell ref="B3:D3"/>
    <mergeCell ref="B4:D4"/>
    <mergeCell ref="B5:D5"/>
    <mergeCell ref="B6:D6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K15" sqref="K15"/>
    </sheetView>
  </sheetViews>
  <sheetFormatPr defaultRowHeight="15" x14ac:dyDescent="0.25"/>
  <cols>
    <col min="5" max="5" width="14.5703125" customWidth="1"/>
    <col min="6" max="6" width="13" customWidth="1"/>
    <col min="7" max="7" width="11.28515625" customWidth="1"/>
    <col min="8" max="8" width="10.140625" bestFit="1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10" ht="29.25" thickBot="1" x14ac:dyDescent="0.3">
      <c r="A1" s="1"/>
      <c r="B1" s="97" t="s">
        <v>60</v>
      </c>
      <c r="C1" s="98"/>
      <c r="D1" s="99"/>
      <c r="E1" s="2" t="s">
        <v>52</v>
      </c>
      <c r="F1" s="36"/>
      <c r="G1" s="10"/>
    </row>
    <row r="2" spans="1:10" ht="19.5" thickBot="1" x14ac:dyDescent="0.3">
      <c r="A2" s="26">
        <v>1</v>
      </c>
      <c r="B2" s="94" t="s">
        <v>53</v>
      </c>
      <c r="C2" s="95"/>
      <c r="D2" s="96"/>
      <c r="E2" s="39">
        <v>1</v>
      </c>
      <c r="F2" s="13"/>
      <c r="G2" s="38"/>
      <c r="J2" t="s">
        <v>59</v>
      </c>
    </row>
    <row r="3" spans="1:10" ht="19.5" thickBot="1" x14ac:dyDescent="0.3">
      <c r="A3" s="27">
        <v>2</v>
      </c>
      <c r="B3" s="76" t="s">
        <v>54</v>
      </c>
      <c r="C3" s="74"/>
      <c r="D3" s="77"/>
      <c r="E3" s="39">
        <v>3</v>
      </c>
      <c r="F3" s="13"/>
      <c r="G3" s="19"/>
    </row>
    <row r="4" spans="1:10" ht="18.75" x14ac:dyDescent="0.25">
      <c r="A4" s="27">
        <v>3</v>
      </c>
      <c r="B4" s="76" t="s">
        <v>55</v>
      </c>
      <c r="C4" s="74"/>
      <c r="D4" s="77"/>
      <c r="E4" s="39">
        <v>1</v>
      </c>
      <c r="F4" s="15"/>
      <c r="G4" s="19"/>
    </row>
    <row r="5" spans="1:10" ht="19.5" thickBot="1" x14ac:dyDescent="0.3">
      <c r="A5" s="27">
        <v>4</v>
      </c>
      <c r="B5" s="76" t="s">
        <v>56</v>
      </c>
      <c r="C5" s="74"/>
      <c r="D5" s="77"/>
      <c r="E5" s="40">
        <v>2</v>
      </c>
      <c r="F5" s="15"/>
      <c r="G5" s="19"/>
    </row>
    <row r="6" spans="1:10" ht="19.5" thickBot="1" x14ac:dyDescent="0.3">
      <c r="A6" s="27">
        <v>5</v>
      </c>
      <c r="B6" s="76" t="s">
        <v>57</v>
      </c>
      <c r="C6" s="74"/>
      <c r="D6" s="77"/>
      <c r="E6" s="39">
        <v>5</v>
      </c>
      <c r="F6" s="15"/>
      <c r="G6" s="19"/>
    </row>
    <row r="7" spans="1:10" ht="19.5" thickBot="1" x14ac:dyDescent="0.3">
      <c r="A7" s="27">
        <v>6</v>
      </c>
      <c r="B7" s="76" t="s">
        <v>58</v>
      </c>
      <c r="C7" s="74"/>
      <c r="D7" s="77"/>
      <c r="E7" s="39">
        <v>1</v>
      </c>
      <c r="F7" s="15"/>
      <c r="G7" s="19"/>
    </row>
    <row r="8" spans="1:10" ht="19.5" thickBot="1" x14ac:dyDescent="0.3">
      <c r="A8" s="27">
        <v>7</v>
      </c>
      <c r="B8" s="84" t="s">
        <v>6</v>
      </c>
      <c r="C8" s="82"/>
      <c r="D8" s="83"/>
      <c r="E8" s="4"/>
      <c r="F8" s="13"/>
      <c r="G8" s="19"/>
    </row>
    <row r="9" spans="1:10" ht="19.5" thickBot="1" x14ac:dyDescent="0.3">
      <c r="A9" s="27">
        <v>8</v>
      </c>
      <c r="B9" s="84" t="s">
        <v>7</v>
      </c>
      <c r="C9" s="82"/>
      <c r="D9" s="83"/>
      <c r="E9" s="4"/>
      <c r="F9" s="15"/>
      <c r="G9" s="19"/>
    </row>
    <row r="10" spans="1:10" ht="19.5" thickBot="1" x14ac:dyDescent="0.3">
      <c r="A10" s="27">
        <v>9</v>
      </c>
      <c r="B10" s="84" t="s">
        <v>8</v>
      </c>
      <c r="C10" s="82"/>
      <c r="D10" s="83"/>
      <c r="E10" s="4"/>
      <c r="F10" s="15"/>
      <c r="G10" s="19"/>
    </row>
    <row r="11" spans="1:10" ht="19.5" thickBot="1" x14ac:dyDescent="0.3">
      <c r="A11" s="27">
        <v>10</v>
      </c>
      <c r="B11" s="84" t="s">
        <v>9</v>
      </c>
      <c r="C11" s="82"/>
      <c r="D11" s="83"/>
      <c r="E11" s="4"/>
      <c r="F11" s="13"/>
      <c r="G11" s="19"/>
    </row>
    <row r="12" spans="1:10" ht="19.5" thickBot="1" x14ac:dyDescent="0.3">
      <c r="A12" s="27">
        <v>11</v>
      </c>
      <c r="B12" s="84" t="s">
        <v>10</v>
      </c>
      <c r="C12" s="82"/>
      <c r="D12" s="83"/>
      <c r="E12" s="4"/>
      <c r="F12" s="13"/>
      <c r="G12" s="19"/>
    </row>
    <row r="13" spans="1:10" ht="19.5" thickBot="1" x14ac:dyDescent="0.3">
      <c r="A13" s="27">
        <v>12</v>
      </c>
      <c r="B13" s="84" t="s">
        <v>11</v>
      </c>
      <c r="C13" s="82"/>
      <c r="D13" s="83"/>
      <c r="E13" s="39">
        <v>1</v>
      </c>
      <c r="F13" s="13"/>
      <c r="G13" s="19"/>
    </row>
    <row r="14" spans="1:10" ht="19.5" thickBot="1" x14ac:dyDescent="0.3">
      <c r="A14" s="27">
        <v>13</v>
      </c>
      <c r="B14" s="84" t="s">
        <v>12</v>
      </c>
      <c r="C14" s="82"/>
      <c r="D14" s="83"/>
      <c r="E14" s="4"/>
      <c r="F14" s="13"/>
      <c r="G14" s="19"/>
    </row>
    <row r="15" spans="1:10" ht="19.5" thickBot="1" x14ac:dyDescent="0.3">
      <c r="A15" s="27">
        <v>14</v>
      </c>
      <c r="B15" s="84" t="s">
        <v>13</v>
      </c>
      <c r="C15" s="82"/>
      <c r="D15" s="83"/>
      <c r="E15" s="4"/>
      <c r="F15" s="15"/>
      <c r="G15" s="19"/>
    </row>
    <row r="16" spans="1:10" ht="19.5" thickBot="1" x14ac:dyDescent="0.3">
      <c r="A16" s="27">
        <v>15</v>
      </c>
      <c r="B16" s="84" t="s">
        <v>14</v>
      </c>
      <c r="C16" s="82"/>
      <c r="D16" s="83"/>
      <c r="E16" s="4"/>
      <c r="F16" s="13"/>
      <c r="G16" s="19"/>
    </row>
    <row r="17" spans="1:9" ht="19.5" thickBot="1" x14ac:dyDescent="0.3">
      <c r="A17" s="27">
        <v>16</v>
      </c>
      <c r="B17" s="84" t="s">
        <v>15</v>
      </c>
      <c r="C17" s="82"/>
      <c r="D17" s="83"/>
      <c r="E17" s="4"/>
      <c r="F17" s="13"/>
      <c r="G17" s="19"/>
    </row>
    <row r="18" spans="1:9" ht="19.5" thickBot="1" x14ac:dyDescent="0.3">
      <c r="A18" s="27">
        <v>17</v>
      </c>
      <c r="B18" s="84" t="s">
        <v>16</v>
      </c>
      <c r="C18" s="82"/>
      <c r="D18" s="83"/>
      <c r="E18" s="4"/>
      <c r="F18" s="13"/>
      <c r="G18" s="19"/>
    </row>
    <row r="19" spans="1:9" ht="19.5" thickBot="1" x14ac:dyDescent="0.3">
      <c r="A19" s="27">
        <v>18</v>
      </c>
      <c r="B19" s="84" t="s">
        <v>17</v>
      </c>
      <c r="C19" s="82"/>
      <c r="D19" s="83"/>
      <c r="E19" s="4"/>
      <c r="F19" s="15"/>
      <c r="G19" s="19"/>
    </row>
    <row r="20" spans="1:9" ht="19.5" thickBot="1" x14ac:dyDescent="0.3">
      <c r="A20" s="28">
        <v>19</v>
      </c>
      <c r="B20" s="85" t="s">
        <v>61</v>
      </c>
      <c r="C20" s="86"/>
      <c r="D20" s="87"/>
      <c r="E20" s="4"/>
      <c r="F20" s="13"/>
      <c r="G20" s="19"/>
    </row>
    <row r="21" spans="1:9" ht="19.5" thickBot="1" x14ac:dyDescent="0.3">
      <c r="A21" s="29">
        <v>20</v>
      </c>
      <c r="B21" s="88" t="s">
        <v>19</v>
      </c>
      <c r="C21" s="89"/>
      <c r="D21" s="90"/>
      <c r="E21" s="4"/>
      <c r="F21" s="13"/>
      <c r="G21" s="19"/>
      <c r="H21" s="35"/>
    </row>
    <row r="22" spans="1:9" ht="14.25" customHeight="1" thickBot="1" x14ac:dyDescent="0.3">
      <c r="A22" s="30">
        <v>21</v>
      </c>
      <c r="B22" s="91" t="s">
        <v>20</v>
      </c>
      <c r="C22" s="92"/>
      <c r="D22" s="93"/>
      <c r="E22" s="4"/>
      <c r="F22" s="13"/>
      <c r="G22" s="19"/>
    </row>
    <row r="23" spans="1:9" ht="16.5" customHeight="1" thickBot="1" x14ac:dyDescent="0.3">
      <c r="A23" s="26">
        <v>22</v>
      </c>
      <c r="B23" s="94" t="s">
        <v>21</v>
      </c>
      <c r="C23" s="95"/>
      <c r="D23" s="96"/>
      <c r="E23" s="39">
        <v>1</v>
      </c>
      <c r="F23" s="13"/>
      <c r="G23" s="19"/>
    </row>
    <row r="24" spans="1:9" ht="22.5" customHeight="1" thickBot="1" x14ac:dyDescent="0.3">
      <c r="A24" s="27">
        <v>23</v>
      </c>
      <c r="B24" s="76" t="s">
        <v>22</v>
      </c>
      <c r="C24" s="74"/>
      <c r="D24" s="77"/>
      <c r="E24" s="4"/>
      <c r="F24" s="13"/>
      <c r="G24" s="19"/>
    </row>
    <row r="25" spans="1:9" ht="15.75" customHeight="1" thickBot="1" x14ac:dyDescent="0.3">
      <c r="A25" s="27">
        <v>24</v>
      </c>
      <c r="B25" s="76" t="s">
        <v>23</v>
      </c>
      <c r="C25" s="74"/>
      <c r="D25" s="77"/>
      <c r="E25" s="39">
        <v>3</v>
      </c>
      <c r="F25" s="13"/>
      <c r="G25" s="19"/>
      <c r="I25" s="34"/>
    </row>
    <row r="26" spans="1:9" ht="20.25" customHeight="1" thickBot="1" x14ac:dyDescent="0.3">
      <c r="A26" s="27">
        <v>25</v>
      </c>
      <c r="B26" s="76" t="s">
        <v>24</v>
      </c>
      <c r="C26" s="74"/>
      <c r="D26" s="77"/>
      <c r="E26" s="39">
        <v>1</v>
      </c>
      <c r="F26" s="13"/>
      <c r="G26" s="19"/>
    </row>
    <row r="27" spans="1:9" ht="19.5" thickBot="1" x14ac:dyDescent="0.3">
      <c r="A27" s="27">
        <v>26</v>
      </c>
      <c r="B27" s="76" t="s">
        <v>25</v>
      </c>
      <c r="C27" s="74"/>
      <c r="D27" s="77"/>
      <c r="E27" s="4"/>
      <c r="F27" s="13"/>
      <c r="G27" s="19"/>
    </row>
    <row r="28" spans="1:9" ht="11.25" customHeight="1" thickBot="1" x14ac:dyDescent="0.3">
      <c r="A28" s="27">
        <v>27</v>
      </c>
      <c r="B28" s="76" t="s">
        <v>26</v>
      </c>
      <c r="C28" s="74"/>
      <c r="D28" s="77"/>
      <c r="E28" s="4"/>
      <c r="F28" s="13"/>
      <c r="G28" s="19"/>
    </row>
    <row r="29" spans="1:9" ht="15" customHeight="1" thickBot="1" x14ac:dyDescent="0.3">
      <c r="A29" s="27">
        <v>28</v>
      </c>
      <c r="B29" s="76" t="s">
        <v>27</v>
      </c>
      <c r="C29" s="74"/>
      <c r="D29" s="77"/>
      <c r="E29" s="4"/>
      <c r="F29" s="13"/>
      <c r="G29" s="19"/>
    </row>
    <row r="30" spans="1:9" ht="21" customHeight="1" thickBot="1" x14ac:dyDescent="0.3">
      <c r="A30" s="27">
        <v>29</v>
      </c>
      <c r="B30" s="76" t="s">
        <v>28</v>
      </c>
      <c r="C30" s="74"/>
      <c r="D30" s="77"/>
      <c r="E30" s="4"/>
      <c r="F30" s="13"/>
      <c r="G30" s="19"/>
    </row>
    <row r="31" spans="1:9" ht="19.5" customHeight="1" thickBot="1" x14ac:dyDescent="0.3">
      <c r="A31" s="27">
        <v>30</v>
      </c>
      <c r="B31" s="74" t="s">
        <v>37</v>
      </c>
      <c r="C31" s="74"/>
      <c r="D31" s="74"/>
      <c r="E31" s="39">
        <v>2</v>
      </c>
      <c r="F31" s="13"/>
      <c r="G31" s="19"/>
    </row>
    <row r="32" spans="1:9" ht="12.75" customHeight="1" thickBot="1" x14ac:dyDescent="0.3">
      <c r="A32" s="27">
        <v>31</v>
      </c>
      <c r="B32" s="76" t="s">
        <v>30</v>
      </c>
      <c r="C32" s="74"/>
      <c r="D32" s="77"/>
      <c r="E32" s="4"/>
      <c r="F32" s="13"/>
      <c r="G32" s="19"/>
    </row>
    <row r="33" spans="1:7" ht="14.25" customHeight="1" thickBot="1" x14ac:dyDescent="0.3">
      <c r="A33" s="27">
        <v>32</v>
      </c>
      <c r="B33" s="76" t="s">
        <v>31</v>
      </c>
      <c r="C33" s="74"/>
      <c r="D33" s="77"/>
      <c r="E33" s="4"/>
      <c r="F33" s="13"/>
      <c r="G33" s="19"/>
    </row>
    <row r="34" spans="1:7" ht="15" customHeight="1" thickBot="1" x14ac:dyDescent="0.3">
      <c r="A34" s="31">
        <v>33</v>
      </c>
      <c r="B34" s="78" t="s">
        <v>32</v>
      </c>
      <c r="C34" s="79"/>
      <c r="D34" s="80"/>
      <c r="E34" s="4"/>
      <c r="F34" s="13"/>
      <c r="G34" s="19"/>
    </row>
    <row r="35" spans="1:7" ht="19.5" thickBot="1" x14ac:dyDescent="0.3">
      <c r="A35" s="32">
        <v>34</v>
      </c>
      <c r="B35" s="81" t="s">
        <v>33</v>
      </c>
      <c r="C35" s="82"/>
      <c r="D35" s="83"/>
      <c r="E35" s="4"/>
      <c r="F35" s="13"/>
      <c r="G35" s="19"/>
    </row>
    <row r="36" spans="1:7" ht="13.5" customHeight="1" thickBot="1" x14ac:dyDescent="0.3">
      <c r="A36" s="32">
        <v>35</v>
      </c>
      <c r="B36" s="81" t="s">
        <v>34</v>
      </c>
      <c r="C36" s="82"/>
      <c r="D36" s="83"/>
      <c r="E36" s="4"/>
      <c r="F36" s="13"/>
      <c r="G36" s="19"/>
    </row>
    <row r="37" spans="1:7" ht="23.25" customHeight="1" thickBot="1" x14ac:dyDescent="0.3">
      <c r="A37" s="33">
        <v>36</v>
      </c>
      <c r="B37" s="74" t="s">
        <v>35</v>
      </c>
      <c r="C37" s="74"/>
      <c r="D37" s="74"/>
      <c r="E37" s="4"/>
      <c r="F37" s="13"/>
      <c r="G37" s="19"/>
    </row>
    <row r="38" spans="1:7" ht="9.75" customHeight="1" thickBot="1" x14ac:dyDescent="0.3">
      <c r="A38" s="33">
        <v>37</v>
      </c>
      <c r="B38" s="74" t="s">
        <v>36</v>
      </c>
      <c r="C38" s="74"/>
      <c r="D38" s="74"/>
      <c r="E38" s="4"/>
      <c r="F38" s="13"/>
      <c r="G38" s="19"/>
    </row>
    <row r="39" spans="1:7" ht="14.25" customHeight="1" thickBot="1" x14ac:dyDescent="0.3">
      <c r="A39" s="33">
        <v>38</v>
      </c>
      <c r="B39" s="74" t="s">
        <v>44</v>
      </c>
      <c r="C39" s="74"/>
      <c r="D39" s="74"/>
      <c r="E39" s="4"/>
      <c r="F39" s="13"/>
      <c r="G39" s="19"/>
    </row>
    <row r="40" spans="1:7" ht="15" customHeight="1" thickBot="1" x14ac:dyDescent="0.3">
      <c r="A40" s="33">
        <v>39</v>
      </c>
      <c r="B40" s="74" t="s">
        <v>46</v>
      </c>
      <c r="C40" s="74"/>
      <c r="D40" s="74"/>
      <c r="E40" s="4"/>
      <c r="F40" s="13"/>
      <c r="G40" s="19"/>
    </row>
    <row r="41" spans="1:7" ht="20.25" customHeight="1" thickBot="1" x14ac:dyDescent="0.3">
      <c r="A41" s="33">
        <v>40</v>
      </c>
      <c r="B41" s="74" t="s">
        <v>45</v>
      </c>
      <c r="C41" s="74"/>
      <c r="D41" s="74"/>
      <c r="E41" s="39">
        <v>1</v>
      </c>
      <c r="F41" s="13"/>
      <c r="G41" s="19"/>
    </row>
    <row r="42" spans="1:7" ht="18.75" x14ac:dyDescent="0.25">
      <c r="A42" s="33"/>
      <c r="B42" s="75" t="s">
        <v>39</v>
      </c>
      <c r="C42" s="75"/>
      <c r="D42" s="75"/>
      <c r="E42" s="39">
        <f>E41+E31+E26+E25+E23+E13+E7+E6+E5+E4+E2+E3</f>
        <v>22</v>
      </c>
      <c r="F42" s="13"/>
      <c r="G42" s="19"/>
    </row>
  </sheetData>
  <mergeCells count="42">
    <mergeCell ref="B6:D6"/>
    <mergeCell ref="B1:D1"/>
    <mergeCell ref="B2:D2"/>
    <mergeCell ref="B3:D3"/>
    <mergeCell ref="B4:D4"/>
    <mergeCell ref="B5:D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G18" sqref="G18"/>
    </sheetView>
  </sheetViews>
  <sheetFormatPr defaultRowHeight="15" x14ac:dyDescent="0.25"/>
  <cols>
    <col min="5" max="5" width="21.5703125" customWidth="1"/>
    <col min="6" max="6" width="18.140625" customWidth="1"/>
    <col min="8" max="8" width="10.140625" bestFit="1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6" ht="15.75" thickBot="1" x14ac:dyDescent="0.3">
      <c r="A1" s="1"/>
      <c r="B1" s="97" t="s">
        <v>47</v>
      </c>
      <c r="C1" s="98"/>
      <c r="D1" s="99"/>
      <c r="E1" s="2" t="s">
        <v>48</v>
      </c>
      <c r="F1" s="2"/>
    </row>
    <row r="2" spans="1:6" ht="19.5" thickBot="1" x14ac:dyDescent="0.3">
      <c r="A2" s="26">
        <v>1</v>
      </c>
      <c r="B2" s="94" t="s">
        <v>0</v>
      </c>
      <c r="C2" s="95"/>
      <c r="D2" s="96"/>
      <c r="E2" s="4">
        <f>113000+34672.99</f>
        <v>147672.99</v>
      </c>
      <c r="F2" s="4"/>
    </row>
    <row r="3" spans="1:6" ht="19.5" thickBot="1" x14ac:dyDescent="0.3">
      <c r="A3" s="27">
        <v>2</v>
      </c>
      <c r="B3" s="76" t="s">
        <v>1</v>
      </c>
      <c r="C3" s="74"/>
      <c r="D3" s="77"/>
      <c r="E3" s="4">
        <v>1827053.98</v>
      </c>
      <c r="F3" s="4"/>
    </row>
    <row r="4" spans="1:6" ht="18.75" x14ac:dyDescent="0.25">
      <c r="A4" s="27">
        <v>3</v>
      </c>
      <c r="B4" s="76" t="s">
        <v>2</v>
      </c>
      <c r="C4" s="74"/>
      <c r="D4" s="77"/>
      <c r="E4" s="4">
        <f>40200+2102785.39</f>
        <v>2142985.39</v>
      </c>
      <c r="F4" s="6"/>
    </row>
    <row r="5" spans="1:6" ht="19.5" thickBot="1" x14ac:dyDescent="0.3">
      <c r="A5" s="27">
        <v>4</v>
      </c>
      <c r="B5" s="76" t="s">
        <v>3</v>
      </c>
      <c r="C5" s="74"/>
      <c r="D5" s="77"/>
      <c r="E5" s="6">
        <v>887428.02</v>
      </c>
      <c r="F5" s="6">
        <v>82915</v>
      </c>
    </row>
    <row r="6" spans="1:6" ht="19.5" thickBot="1" x14ac:dyDescent="0.3">
      <c r="A6" s="27">
        <v>5</v>
      </c>
      <c r="B6" s="76" t="s">
        <v>4</v>
      </c>
      <c r="C6" s="74"/>
      <c r="D6" s="77"/>
      <c r="E6" s="4">
        <v>1049558.58</v>
      </c>
      <c r="F6" s="6"/>
    </row>
    <row r="7" spans="1:6" ht="19.5" thickBot="1" x14ac:dyDescent="0.3">
      <c r="A7" s="27">
        <v>6</v>
      </c>
      <c r="B7" s="76" t="s">
        <v>5</v>
      </c>
      <c r="C7" s="74"/>
      <c r="D7" s="77"/>
      <c r="E7" s="4">
        <f>271600+1345199.64</f>
        <v>1616799.64</v>
      </c>
      <c r="F7" s="6"/>
    </row>
    <row r="8" spans="1:6" ht="19.5" thickBot="1" x14ac:dyDescent="0.3">
      <c r="A8" s="27">
        <v>7</v>
      </c>
      <c r="B8" s="84" t="s">
        <v>6</v>
      </c>
      <c r="C8" s="82"/>
      <c r="D8" s="83"/>
      <c r="E8" s="4"/>
      <c r="F8" s="4"/>
    </row>
    <row r="9" spans="1:6" ht="19.5" thickBot="1" x14ac:dyDescent="0.3">
      <c r="A9" s="27">
        <v>8</v>
      </c>
      <c r="B9" s="84" t="s">
        <v>7</v>
      </c>
      <c r="C9" s="82"/>
      <c r="D9" s="83"/>
      <c r="E9" s="4"/>
      <c r="F9" s="6"/>
    </row>
    <row r="10" spans="1:6" ht="19.5" thickBot="1" x14ac:dyDescent="0.3">
      <c r="A10" s="27">
        <v>9</v>
      </c>
      <c r="B10" s="84" t="s">
        <v>8</v>
      </c>
      <c r="C10" s="82"/>
      <c r="D10" s="83"/>
      <c r="E10" s="4"/>
      <c r="F10" s="6"/>
    </row>
    <row r="11" spans="1:6" ht="19.5" thickBot="1" x14ac:dyDescent="0.3">
      <c r="A11" s="27">
        <v>10</v>
      </c>
      <c r="B11" s="84" t="s">
        <v>9</v>
      </c>
      <c r="C11" s="82"/>
      <c r="D11" s="83"/>
      <c r="E11" s="4"/>
      <c r="F11" s="4"/>
    </row>
    <row r="12" spans="1:6" ht="19.5" thickBot="1" x14ac:dyDescent="0.3">
      <c r="A12" s="27">
        <v>11</v>
      </c>
      <c r="B12" s="84" t="s">
        <v>10</v>
      </c>
      <c r="C12" s="82"/>
      <c r="D12" s="83"/>
      <c r="E12" s="4"/>
      <c r="F12" s="4"/>
    </row>
    <row r="13" spans="1:6" ht="19.5" thickBot="1" x14ac:dyDescent="0.3">
      <c r="A13" s="27">
        <v>12</v>
      </c>
      <c r="B13" s="84" t="s">
        <v>11</v>
      </c>
      <c r="C13" s="82"/>
      <c r="D13" s="83"/>
      <c r="E13" s="4"/>
      <c r="F13" s="4"/>
    </row>
    <row r="14" spans="1:6" ht="19.5" thickBot="1" x14ac:dyDescent="0.3">
      <c r="A14" s="27">
        <v>13</v>
      </c>
      <c r="B14" s="84" t="s">
        <v>12</v>
      </c>
      <c r="C14" s="82"/>
      <c r="D14" s="83"/>
      <c r="E14" s="4"/>
      <c r="F14" s="4"/>
    </row>
    <row r="15" spans="1:6" ht="19.5" thickBot="1" x14ac:dyDescent="0.3">
      <c r="A15" s="27">
        <v>14</v>
      </c>
      <c r="B15" s="84" t="s">
        <v>13</v>
      </c>
      <c r="C15" s="82"/>
      <c r="D15" s="83"/>
      <c r="E15" s="4"/>
      <c r="F15" s="6"/>
    </row>
    <row r="16" spans="1:6" ht="19.5" thickBot="1" x14ac:dyDescent="0.3">
      <c r="A16" s="27">
        <v>15</v>
      </c>
      <c r="B16" s="84" t="s">
        <v>14</v>
      </c>
      <c r="C16" s="82"/>
      <c r="D16" s="83"/>
      <c r="E16" s="4"/>
      <c r="F16" s="4"/>
    </row>
    <row r="17" spans="1:9" ht="19.5" thickBot="1" x14ac:dyDescent="0.3">
      <c r="A17" s="27">
        <v>16</v>
      </c>
      <c r="B17" s="84" t="s">
        <v>15</v>
      </c>
      <c r="C17" s="82"/>
      <c r="D17" s="83"/>
      <c r="E17" s="4"/>
      <c r="F17" s="4"/>
    </row>
    <row r="18" spans="1:9" ht="19.5" thickBot="1" x14ac:dyDescent="0.3">
      <c r="A18" s="27">
        <v>17</v>
      </c>
      <c r="B18" s="84" t="s">
        <v>16</v>
      </c>
      <c r="C18" s="82"/>
      <c r="D18" s="83"/>
      <c r="E18" s="4"/>
      <c r="F18" s="4"/>
    </row>
    <row r="19" spans="1:9" ht="19.5" thickBot="1" x14ac:dyDescent="0.3">
      <c r="A19" s="27">
        <v>18</v>
      </c>
      <c r="B19" s="84" t="s">
        <v>17</v>
      </c>
      <c r="C19" s="82"/>
      <c r="D19" s="83"/>
      <c r="E19" s="4"/>
      <c r="F19" s="6"/>
    </row>
    <row r="20" spans="1:9" ht="19.5" thickBot="1" x14ac:dyDescent="0.3">
      <c r="A20" s="28">
        <v>19</v>
      </c>
      <c r="B20" s="85" t="s">
        <v>18</v>
      </c>
      <c r="C20" s="86"/>
      <c r="D20" s="87"/>
      <c r="E20" s="4"/>
      <c r="F20" s="4"/>
    </row>
    <row r="21" spans="1:9" ht="19.5" thickBot="1" x14ac:dyDescent="0.3">
      <c r="A21" s="29">
        <v>20</v>
      </c>
      <c r="B21" s="88" t="s">
        <v>19</v>
      </c>
      <c r="C21" s="89"/>
      <c r="D21" s="90"/>
      <c r="E21" s="4"/>
      <c r="F21" s="4"/>
      <c r="H21" s="35" t="s">
        <v>49</v>
      </c>
    </row>
    <row r="22" spans="1:9" ht="14.25" customHeight="1" thickBot="1" x14ac:dyDescent="0.3">
      <c r="A22" s="30">
        <v>21</v>
      </c>
      <c r="B22" s="91" t="s">
        <v>20</v>
      </c>
      <c r="C22" s="92"/>
      <c r="D22" s="93"/>
      <c r="E22" s="4"/>
      <c r="F22" s="4"/>
    </row>
    <row r="23" spans="1:9" ht="16.5" customHeight="1" thickBot="1" x14ac:dyDescent="0.3">
      <c r="A23" s="26">
        <v>22</v>
      </c>
      <c r="B23" s="94" t="s">
        <v>21</v>
      </c>
      <c r="C23" s="95"/>
      <c r="D23" s="96"/>
      <c r="E23" s="4">
        <v>106400</v>
      </c>
      <c r="F23" s="4"/>
    </row>
    <row r="24" spans="1:9" ht="22.5" customHeight="1" thickBot="1" x14ac:dyDescent="0.3">
      <c r="A24" s="27">
        <v>23</v>
      </c>
      <c r="B24" s="76" t="s">
        <v>22</v>
      </c>
      <c r="C24" s="74"/>
      <c r="D24" s="77"/>
      <c r="E24" s="4">
        <v>139637.44</v>
      </c>
      <c r="F24" s="4"/>
    </row>
    <row r="25" spans="1:9" ht="15.75" customHeight="1" thickBot="1" x14ac:dyDescent="0.3">
      <c r="A25" s="27">
        <v>24</v>
      </c>
      <c r="B25" s="76" t="s">
        <v>23</v>
      </c>
      <c r="C25" s="74"/>
      <c r="D25" s="77"/>
      <c r="E25" s="4">
        <f>47000+65316.87</f>
        <v>112316.87</v>
      </c>
      <c r="F25" s="4"/>
      <c r="I25" s="34"/>
    </row>
    <row r="26" spans="1:9" ht="20.25" customHeight="1" thickBot="1" x14ac:dyDescent="0.3">
      <c r="A26" s="27">
        <v>25</v>
      </c>
      <c r="B26" s="76" t="s">
        <v>24</v>
      </c>
      <c r="C26" s="74"/>
      <c r="D26" s="77"/>
      <c r="E26" s="4">
        <f>193900+90836.4</f>
        <v>284736.40000000002</v>
      </c>
      <c r="F26" s="4"/>
    </row>
    <row r="27" spans="1:9" ht="19.5" thickBot="1" x14ac:dyDescent="0.3">
      <c r="A27" s="27">
        <v>26</v>
      </c>
      <c r="B27" s="76" t="s">
        <v>25</v>
      </c>
      <c r="C27" s="74"/>
      <c r="D27" s="77"/>
      <c r="E27" s="4">
        <f>241314.72+91.67</f>
        <v>241406.39</v>
      </c>
      <c r="F27" s="4">
        <v>20499</v>
      </c>
    </row>
    <row r="28" spans="1:9" ht="11.25" customHeight="1" thickBot="1" x14ac:dyDescent="0.3">
      <c r="A28" s="27">
        <v>27</v>
      </c>
      <c r="B28" s="76" t="s">
        <v>26</v>
      </c>
      <c r="C28" s="74"/>
      <c r="D28" s="77"/>
      <c r="E28" s="4"/>
      <c r="F28" s="4"/>
    </row>
    <row r="29" spans="1:9" ht="15" customHeight="1" thickBot="1" x14ac:dyDescent="0.3">
      <c r="A29" s="27">
        <v>28</v>
      </c>
      <c r="B29" s="76" t="s">
        <v>27</v>
      </c>
      <c r="C29" s="74"/>
      <c r="D29" s="77"/>
      <c r="E29" s="4"/>
      <c r="F29" s="4"/>
    </row>
    <row r="30" spans="1:9" ht="21" customHeight="1" thickBot="1" x14ac:dyDescent="0.3">
      <c r="A30" s="27">
        <v>29</v>
      </c>
      <c r="B30" s="76" t="s">
        <v>28</v>
      </c>
      <c r="C30" s="74"/>
      <c r="D30" s="77"/>
      <c r="E30" s="4"/>
      <c r="F30" s="4"/>
    </row>
    <row r="31" spans="1:9" ht="19.5" customHeight="1" thickBot="1" x14ac:dyDescent="0.3">
      <c r="A31" s="27">
        <v>30</v>
      </c>
      <c r="B31" s="74" t="s">
        <v>37</v>
      </c>
      <c r="C31" s="74"/>
      <c r="D31" s="74"/>
      <c r="E31" s="4">
        <f>123500+200228.88</f>
        <v>323728.88</v>
      </c>
      <c r="F31" s="4">
        <v>26890</v>
      </c>
    </row>
    <row r="32" spans="1:9" ht="12.75" customHeight="1" thickBot="1" x14ac:dyDescent="0.3">
      <c r="A32" s="27">
        <v>31</v>
      </c>
      <c r="B32" s="76" t="s">
        <v>30</v>
      </c>
      <c r="C32" s="74"/>
      <c r="D32" s="77"/>
      <c r="E32" s="4"/>
      <c r="F32" s="4"/>
    </row>
    <row r="33" spans="1:6" ht="14.25" customHeight="1" thickBot="1" x14ac:dyDescent="0.3">
      <c r="A33" s="27">
        <v>32</v>
      </c>
      <c r="B33" s="76" t="s">
        <v>31</v>
      </c>
      <c r="C33" s="74"/>
      <c r="D33" s="77"/>
      <c r="E33" s="4"/>
      <c r="F33" s="4"/>
    </row>
    <row r="34" spans="1:6" ht="15" customHeight="1" thickBot="1" x14ac:dyDescent="0.3">
      <c r="A34" s="31">
        <v>33</v>
      </c>
      <c r="B34" s="78" t="s">
        <v>32</v>
      </c>
      <c r="C34" s="79"/>
      <c r="D34" s="80"/>
      <c r="E34" s="4"/>
      <c r="F34" s="4"/>
    </row>
    <row r="35" spans="1:6" ht="19.5" thickBot="1" x14ac:dyDescent="0.3">
      <c r="A35" s="32">
        <v>34</v>
      </c>
      <c r="B35" s="81" t="s">
        <v>33</v>
      </c>
      <c r="C35" s="82"/>
      <c r="D35" s="83"/>
      <c r="E35" s="4"/>
      <c r="F35" s="4"/>
    </row>
    <row r="36" spans="1:6" ht="13.5" customHeight="1" thickBot="1" x14ac:dyDescent="0.3">
      <c r="A36" s="32">
        <v>35</v>
      </c>
      <c r="B36" s="81" t="s">
        <v>34</v>
      </c>
      <c r="C36" s="82"/>
      <c r="D36" s="83"/>
      <c r="E36" s="4"/>
      <c r="F36" s="4"/>
    </row>
    <row r="37" spans="1:6" ht="23.25" customHeight="1" thickBot="1" x14ac:dyDescent="0.3">
      <c r="A37" s="33">
        <v>36</v>
      </c>
      <c r="B37" s="74" t="s">
        <v>35</v>
      </c>
      <c r="C37" s="74"/>
      <c r="D37" s="74"/>
      <c r="E37" s="4"/>
      <c r="F37" s="4"/>
    </row>
    <row r="38" spans="1:6" ht="9.75" customHeight="1" thickBot="1" x14ac:dyDescent="0.3">
      <c r="A38" s="33">
        <v>37</v>
      </c>
      <c r="B38" s="74" t="s">
        <v>36</v>
      </c>
      <c r="C38" s="74"/>
      <c r="D38" s="74"/>
      <c r="E38" s="4"/>
      <c r="F38" s="4"/>
    </row>
    <row r="39" spans="1:6" ht="19.5" thickBot="1" x14ac:dyDescent="0.3">
      <c r="A39" s="33">
        <v>38</v>
      </c>
      <c r="B39" s="74" t="s">
        <v>44</v>
      </c>
      <c r="C39" s="74"/>
      <c r="D39" s="74"/>
      <c r="E39" s="4">
        <f>118500+126778.44</f>
        <v>245278.44</v>
      </c>
      <c r="F39" s="4"/>
    </row>
    <row r="40" spans="1:6" ht="15" customHeight="1" thickBot="1" x14ac:dyDescent="0.3">
      <c r="A40" s="33">
        <v>39</v>
      </c>
      <c r="B40" s="74" t="s">
        <v>46</v>
      </c>
      <c r="C40" s="74"/>
      <c r="D40" s="74"/>
      <c r="E40" s="4"/>
      <c r="F40" s="4"/>
    </row>
    <row r="41" spans="1:6" ht="20.25" customHeight="1" thickBot="1" x14ac:dyDescent="0.3">
      <c r="A41" s="33">
        <v>40</v>
      </c>
      <c r="B41" s="74" t="s">
        <v>45</v>
      </c>
      <c r="C41" s="74"/>
      <c r="D41" s="74"/>
      <c r="E41" s="4">
        <v>57200</v>
      </c>
      <c r="F41" s="4"/>
    </row>
    <row r="42" spans="1:6" ht="18.75" x14ac:dyDescent="0.25">
      <c r="A42" s="33"/>
      <c r="B42" s="75" t="s">
        <v>39</v>
      </c>
      <c r="C42" s="75"/>
      <c r="D42" s="75"/>
      <c r="E42" s="4">
        <f>E41+E40+E39+E38+E37+E36+E35+E34+E33+E32+E31+E30+E29+E28+E27+E26+E25+E24+E23+E22+E21+E20+E19+E18+E17+E16+E15+E14+E13+E12+E11+E10+E9+E8+E7+E6+E5+E4+E3+E2</f>
        <v>9182203.0200000014</v>
      </c>
      <c r="F42" s="4">
        <f>F35+F31+F27+F23</f>
        <v>47389</v>
      </c>
    </row>
  </sheetData>
  <mergeCells count="42"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9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O43" sqref="O43"/>
    </sheetView>
  </sheetViews>
  <sheetFormatPr defaultRowHeight="15" x14ac:dyDescent="0.25"/>
  <cols>
    <col min="4" max="4" width="0.85546875" customWidth="1"/>
    <col min="5" max="5" width="10.42578125" hidden="1" customWidth="1"/>
    <col min="6" max="6" width="9.42578125" hidden="1" customWidth="1"/>
    <col min="7" max="7" width="13.28515625" customWidth="1"/>
    <col min="8" max="8" width="0.140625" customWidth="1"/>
    <col min="9" max="9" width="11.5703125" customWidth="1"/>
    <col min="10" max="10" width="13.85546875" customWidth="1"/>
    <col min="11" max="11" width="12.140625" customWidth="1"/>
    <col min="13" max="13" width="6.5703125" customWidth="1"/>
    <col min="14" max="14" width="0.140625" hidden="1" customWidth="1"/>
    <col min="15" max="15" width="16.7109375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12" ht="15.75" thickBot="1" x14ac:dyDescent="0.3">
      <c r="A1" s="1"/>
      <c r="B1" s="97"/>
      <c r="C1" s="98"/>
      <c r="D1" s="99"/>
      <c r="E1" s="2" t="s">
        <v>50</v>
      </c>
      <c r="F1" s="36">
        <v>213</v>
      </c>
      <c r="G1" s="19" t="s">
        <v>51</v>
      </c>
      <c r="H1" s="19">
        <v>213</v>
      </c>
      <c r="I1" s="19" t="s">
        <v>105</v>
      </c>
      <c r="J1" s="19" t="s">
        <v>106</v>
      </c>
      <c r="K1" s="19" t="s">
        <v>107</v>
      </c>
      <c r="L1" s="19" t="s">
        <v>79</v>
      </c>
    </row>
    <row r="2" spans="1:12" ht="19.5" thickBot="1" x14ac:dyDescent="0.3">
      <c r="A2" s="26">
        <v>1</v>
      </c>
      <c r="B2" s="94" t="s">
        <v>0</v>
      </c>
      <c r="C2" s="95"/>
      <c r="D2" s="96"/>
      <c r="E2" s="4"/>
      <c r="F2" s="13"/>
      <c r="G2" s="19">
        <v>227794.23</v>
      </c>
      <c r="H2" s="19"/>
      <c r="I2" s="19">
        <v>157425.29999999999</v>
      </c>
      <c r="J2" s="19">
        <v>190608.29</v>
      </c>
      <c r="K2" s="19">
        <v>142209.93</v>
      </c>
      <c r="L2" s="19"/>
    </row>
    <row r="3" spans="1:12" ht="19.5" thickBot="1" x14ac:dyDescent="0.3">
      <c r="A3" s="27">
        <v>2</v>
      </c>
      <c r="B3" s="76" t="s">
        <v>1</v>
      </c>
      <c r="C3" s="74"/>
      <c r="D3" s="77"/>
      <c r="E3" s="4"/>
      <c r="F3" s="13"/>
      <c r="G3" s="19">
        <v>193819.69</v>
      </c>
      <c r="H3" s="19"/>
      <c r="I3" s="19">
        <v>134106.91</v>
      </c>
      <c r="J3" s="19">
        <v>76752</v>
      </c>
      <c r="K3" s="19">
        <v>139454.41</v>
      </c>
      <c r="L3" s="19">
        <v>128829.87</v>
      </c>
    </row>
    <row r="4" spans="1:12" ht="18.75" x14ac:dyDescent="0.25">
      <c r="A4" s="27">
        <v>3</v>
      </c>
      <c r="B4" s="76" t="s">
        <v>2</v>
      </c>
      <c r="C4" s="74"/>
      <c r="D4" s="77"/>
      <c r="E4" s="4"/>
      <c r="F4" s="15"/>
      <c r="G4" s="19">
        <v>231474.18</v>
      </c>
      <c r="H4" s="19"/>
      <c r="I4" s="19"/>
      <c r="J4" s="19">
        <v>114049.4</v>
      </c>
      <c r="K4" s="19">
        <v>114987.95</v>
      </c>
      <c r="L4" s="19">
        <v>106494.37</v>
      </c>
    </row>
    <row r="5" spans="1:12" ht="19.5" thickBot="1" x14ac:dyDescent="0.3">
      <c r="A5" s="27">
        <v>4</v>
      </c>
      <c r="B5" s="76" t="s">
        <v>3</v>
      </c>
      <c r="C5" s="74"/>
      <c r="D5" s="77"/>
      <c r="E5" s="6"/>
      <c r="F5" s="15"/>
      <c r="G5" s="19">
        <v>81196.100000000006</v>
      </c>
      <c r="H5" s="19"/>
      <c r="I5" s="19">
        <v>50600.43</v>
      </c>
      <c r="J5" s="19">
        <v>88408.87</v>
      </c>
      <c r="K5" s="19">
        <v>66493.69</v>
      </c>
      <c r="L5" s="19">
        <v>59792.05</v>
      </c>
    </row>
    <row r="6" spans="1:12" ht="19.5" thickBot="1" x14ac:dyDescent="0.3">
      <c r="A6" s="27">
        <v>5</v>
      </c>
      <c r="B6" s="76" t="s">
        <v>4</v>
      </c>
      <c r="C6" s="74"/>
      <c r="D6" s="77"/>
      <c r="E6" s="4"/>
      <c r="F6" s="15"/>
      <c r="G6" s="19">
        <v>102058.58</v>
      </c>
      <c r="H6" s="19"/>
      <c r="I6" s="19">
        <v>141981.04</v>
      </c>
      <c r="J6" s="19">
        <v>44043.61</v>
      </c>
      <c r="K6" s="19">
        <v>207450.11</v>
      </c>
      <c r="L6" s="19"/>
    </row>
    <row r="7" spans="1:12" ht="19.5" thickBot="1" x14ac:dyDescent="0.3">
      <c r="A7" s="27">
        <v>6</v>
      </c>
      <c r="B7" s="76" t="s">
        <v>5</v>
      </c>
      <c r="C7" s="74"/>
      <c r="D7" s="77"/>
      <c r="E7" s="4"/>
      <c r="F7" s="15"/>
      <c r="G7" s="19">
        <v>57564</v>
      </c>
      <c r="H7" s="19"/>
      <c r="I7" s="19">
        <v>37462.29</v>
      </c>
      <c r="J7" s="19">
        <v>0</v>
      </c>
      <c r="K7" s="19">
        <v>115309.97</v>
      </c>
      <c r="L7" s="19"/>
    </row>
    <row r="8" spans="1:12" ht="19.5" thickBot="1" x14ac:dyDescent="0.3">
      <c r="A8" s="27">
        <v>7</v>
      </c>
      <c r="B8" s="84" t="s">
        <v>6</v>
      </c>
      <c r="C8" s="82"/>
      <c r="D8" s="83"/>
      <c r="E8" s="4"/>
      <c r="F8" s="13"/>
      <c r="G8" s="19">
        <v>25845.14</v>
      </c>
      <c r="H8" s="19"/>
      <c r="I8" s="19">
        <v>0</v>
      </c>
      <c r="J8" s="19">
        <v>0</v>
      </c>
      <c r="K8" s="19">
        <v>24641.9</v>
      </c>
      <c r="L8" s="19"/>
    </row>
    <row r="9" spans="1:12" ht="19.5" thickBot="1" x14ac:dyDescent="0.3">
      <c r="A9" s="27">
        <v>8</v>
      </c>
      <c r="B9" s="84" t="s">
        <v>7</v>
      </c>
      <c r="C9" s="82"/>
      <c r="D9" s="83"/>
      <c r="E9" s="4"/>
      <c r="F9" s="15"/>
      <c r="G9" s="19">
        <v>38330.800000000003</v>
      </c>
      <c r="H9" s="19"/>
      <c r="I9" s="19">
        <v>0</v>
      </c>
      <c r="J9" s="19">
        <v>0</v>
      </c>
      <c r="K9" s="19">
        <v>88584.85</v>
      </c>
      <c r="L9" s="19"/>
    </row>
    <row r="10" spans="1:12" ht="19.5" thickBot="1" x14ac:dyDescent="0.3">
      <c r="A10" s="27">
        <v>9</v>
      </c>
      <c r="B10" s="84" t="s">
        <v>8</v>
      </c>
      <c r="C10" s="82"/>
      <c r="D10" s="83"/>
      <c r="E10" s="4"/>
      <c r="F10" s="15"/>
      <c r="G10" s="19">
        <v>0</v>
      </c>
      <c r="H10" s="19"/>
      <c r="I10" s="19">
        <v>0</v>
      </c>
      <c r="J10" s="19">
        <v>0</v>
      </c>
      <c r="K10" s="19">
        <v>32533.77</v>
      </c>
      <c r="L10" s="19"/>
    </row>
    <row r="11" spans="1:12" ht="19.5" thickBot="1" x14ac:dyDescent="0.3">
      <c r="A11" s="27">
        <v>10</v>
      </c>
      <c r="B11" s="84" t="s">
        <v>9</v>
      </c>
      <c r="C11" s="82"/>
      <c r="D11" s="83"/>
      <c r="E11" s="4"/>
      <c r="F11" s="13"/>
      <c r="G11" s="19">
        <v>0</v>
      </c>
      <c r="H11" s="19"/>
      <c r="I11" s="19">
        <v>0</v>
      </c>
      <c r="J11" s="19">
        <v>0</v>
      </c>
      <c r="K11" s="19"/>
      <c r="L11" s="19"/>
    </row>
    <row r="12" spans="1:12" ht="19.5" thickBot="1" x14ac:dyDescent="0.3">
      <c r="A12" s="27">
        <v>11</v>
      </c>
      <c r="B12" s="84" t="s">
        <v>10</v>
      </c>
      <c r="C12" s="82"/>
      <c r="D12" s="83"/>
      <c r="E12" s="4"/>
      <c r="F12" s="13"/>
      <c r="G12" s="19">
        <v>30638.91</v>
      </c>
      <c r="H12" s="19"/>
      <c r="I12" s="19">
        <v>43754.46</v>
      </c>
      <c r="J12" s="19">
        <v>0</v>
      </c>
      <c r="K12" s="19">
        <v>32615.9</v>
      </c>
      <c r="L12" s="19"/>
    </row>
    <row r="13" spans="1:12" ht="19.5" thickBot="1" x14ac:dyDescent="0.3">
      <c r="A13" s="27">
        <v>12</v>
      </c>
      <c r="B13" s="84" t="s">
        <v>11</v>
      </c>
      <c r="C13" s="82"/>
      <c r="D13" s="83"/>
      <c r="E13" s="4"/>
      <c r="F13" s="13"/>
      <c r="G13" s="19">
        <v>36276.97</v>
      </c>
      <c r="H13" s="19"/>
      <c r="I13" s="19">
        <v>35751.300000000003</v>
      </c>
      <c r="J13" s="19">
        <v>49189.9</v>
      </c>
      <c r="K13" s="19">
        <v>48978.67</v>
      </c>
      <c r="L13" s="19"/>
    </row>
    <row r="14" spans="1:12" ht="19.5" thickBot="1" x14ac:dyDescent="0.3">
      <c r="A14" s="27">
        <v>13</v>
      </c>
      <c r="B14" s="84" t="s">
        <v>12</v>
      </c>
      <c r="C14" s="82"/>
      <c r="D14" s="83"/>
      <c r="E14" s="4"/>
      <c r="F14" s="13"/>
      <c r="G14" s="19"/>
      <c r="H14" s="19"/>
      <c r="I14" s="19"/>
      <c r="J14" s="19"/>
      <c r="K14" s="19"/>
      <c r="L14" s="19"/>
    </row>
    <row r="15" spans="1:12" ht="19.5" thickBot="1" x14ac:dyDescent="0.3">
      <c r="A15" s="27">
        <v>14</v>
      </c>
      <c r="B15" s="84" t="s">
        <v>13</v>
      </c>
      <c r="C15" s="82"/>
      <c r="D15" s="83"/>
      <c r="E15" s="4"/>
      <c r="F15" s="15"/>
      <c r="G15" s="19">
        <v>17656</v>
      </c>
      <c r="H15" s="19"/>
      <c r="I15" s="19"/>
      <c r="J15" s="19">
        <v>24333.46</v>
      </c>
      <c r="K15" s="19">
        <v>24333.46</v>
      </c>
      <c r="L15" s="19"/>
    </row>
    <row r="16" spans="1:12" ht="19.5" thickBot="1" x14ac:dyDescent="0.3">
      <c r="A16" s="27">
        <v>15</v>
      </c>
      <c r="B16" s="84" t="s">
        <v>14</v>
      </c>
      <c r="C16" s="82"/>
      <c r="D16" s="83"/>
      <c r="E16" s="4"/>
      <c r="F16" s="13"/>
      <c r="G16" s="19">
        <v>41050.199999999997</v>
      </c>
      <c r="H16" s="19"/>
      <c r="I16" s="19">
        <v>25245.1</v>
      </c>
      <c r="J16" s="19"/>
      <c r="K16" s="19">
        <v>39139.08</v>
      </c>
      <c r="L16" s="19">
        <v>21534.18</v>
      </c>
    </row>
    <row r="17" spans="1:16" ht="19.5" thickBot="1" x14ac:dyDescent="0.3">
      <c r="A17" s="27">
        <v>16</v>
      </c>
      <c r="B17" s="84" t="s">
        <v>15</v>
      </c>
      <c r="C17" s="82"/>
      <c r="D17" s="83"/>
      <c r="E17" s="4"/>
      <c r="F17" s="13"/>
      <c r="G17" s="19">
        <v>17389.64</v>
      </c>
      <c r="H17" s="19"/>
      <c r="I17" s="19"/>
      <c r="J17" s="19"/>
      <c r="K17" s="19">
        <v>55203.89</v>
      </c>
      <c r="L17" s="19"/>
    </row>
    <row r="18" spans="1:16" ht="19.5" thickBot="1" x14ac:dyDescent="0.3">
      <c r="A18" s="27">
        <v>17</v>
      </c>
      <c r="B18" s="84" t="s">
        <v>16</v>
      </c>
      <c r="C18" s="82"/>
      <c r="D18" s="83"/>
      <c r="E18" s="4"/>
      <c r="F18" s="13"/>
      <c r="G18" s="19">
        <v>38376</v>
      </c>
      <c r="H18" s="19"/>
      <c r="I18" s="19">
        <v>38622.54</v>
      </c>
      <c r="J18" s="19">
        <v>34732.5</v>
      </c>
      <c r="K18" s="19">
        <v>76752</v>
      </c>
      <c r="L18" s="19">
        <v>38376</v>
      </c>
    </row>
    <row r="19" spans="1:16" ht="19.5" thickBot="1" x14ac:dyDescent="0.3">
      <c r="A19" s="27">
        <v>18</v>
      </c>
      <c r="B19" s="84" t="s">
        <v>17</v>
      </c>
      <c r="C19" s="82"/>
      <c r="D19" s="83"/>
      <c r="E19" s="4"/>
      <c r="F19" s="15"/>
      <c r="G19" s="19">
        <v>91829.45</v>
      </c>
      <c r="H19" s="19"/>
      <c r="I19" s="19">
        <v>36073.440000000002</v>
      </c>
      <c r="J19" s="19"/>
      <c r="K19" s="19">
        <v>46047.77</v>
      </c>
      <c r="L19" s="19"/>
    </row>
    <row r="20" spans="1:16" ht="19.5" thickBot="1" x14ac:dyDescent="0.3">
      <c r="A20" s="28">
        <v>19</v>
      </c>
      <c r="B20" s="85" t="s">
        <v>18</v>
      </c>
      <c r="C20" s="86"/>
      <c r="D20" s="87"/>
      <c r="E20" s="4"/>
      <c r="F20" s="13"/>
      <c r="G20" s="19">
        <v>37293.300000000003</v>
      </c>
      <c r="H20" s="25"/>
      <c r="I20" s="19"/>
      <c r="J20" s="19"/>
      <c r="K20" s="19">
        <v>33920.54</v>
      </c>
      <c r="L20" s="19"/>
    </row>
    <row r="21" spans="1:16" ht="23.25" customHeight="1" thickBot="1" x14ac:dyDescent="0.3">
      <c r="A21" s="29">
        <v>20</v>
      </c>
      <c r="B21" s="88" t="s">
        <v>39</v>
      </c>
      <c r="C21" s="89"/>
      <c r="D21" s="90"/>
      <c r="E21" s="4"/>
      <c r="F21" s="13"/>
      <c r="G21" s="42">
        <f>SUM(G2:G20)</f>
        <v>1268593.19</v>
      </c>
      <c r="H21" s="43"/>
      <c r="I21" s="42">
        <f>SUM(I2:I20)</f>
        <v>701022.81</v>
      </c>
      <c r="J21" s="42">
        <f>SUM(J2:J20)</f>
        <v>622118.03</v>
      </c>
      <c r="K21" s="42">
        <f>SUM(K2:K20)</f>
        <v>1288657.8899999999</v>
      </c>
      <c r="L21" s="42">
        <f>SUM(L2:L20)</f>
        <v>355026.47</v>
      </c>
      <c r="O21">
        <f>G21+I21+J21+K21+L21</f>
        <v>4235418.3899999997</v>
      </c>
      <c r="P21" t="s">
        <v>39</v>
      </c>
    </row>
    <row r="22" spans="1:16" ht="14.25" customHeight="1" thickBot="1" x14ac:dyDescent="0.3">
      <c r="A22" s="30">
        <v>21</v>
      </c>
      <c r="B22" s="91" t="s">
        <v>20</v>
      </c>
      <c r="C22" s="92"/>
      <c r="D22" s="93"/>
      <c r="E22" s="4"/>
      <c r="F22" s="13"/>
      <c r="G22" s="19"/>
      <c r="H22" s="19"/>
      <c r="I22" s="19"/>
      <c r="J22" s="19"/>
      <c r="K22" s="19"/>
      <c r="L22" s="19"/>
    </row>
    <row r="23" spans="1:16" ht="16.5" customHeight="1" thickBot="1" x14ac:dyDescent="0.3">
      <c r="A23" s="26">
        <v>22</v>
      </c>
      <c r="B23" s="94" t="s">
        <v>21</v>
      </c>
      <c r="C23" s="95"/>
      <c r="D23" s="96"/>
      <c r="E23" s="4"/>
      <c r="F23" s="13"/>
      <c r="G23" s="19">
        <v>133216.67000000001</v>
      </c>
      <c r="H23" s="19"/>
      <c r="I23" s="19">
        <v>168055.84</v>
      </c>
      <c r="J23" s="19"/>
      <c r="K23" s="19"/>
      <c r="L23" s="19"/>
    </row>
    <row r="24" spans="1:16" ht="22.5" customHeight="1" thickBot="1" x14ac:dyDescent="0.3">
      <c r="A24" s="27">
        <v>23</v>
      </c>
      <c r="B24" s="76" t="s">
        <v>22</v>
      </c>
      <c r="C24" s="74"/>
      <c r="D24" s="77"/>
      <c r="E24" s="4"/>
      <c r="F24" s="13"/>
      <c r="G24" s="19">
        <v>101610.11</v>
      </c>
      <c r="H24" s="19"/>
      <c r="I24" s="19">
        <v>27716</v>
      </c>
      <c r="J24" s="19"/>
      <c r="K24" s="19"/>
      <c r="L24" s="19"/>
    </row>
    <row r="25" spans="1:16" ht="15.75" customHeight="1" thickBot="1" x14ac:dyDescent="0.3">
      <c r="A25" s="27">
        <v>24</v>
      </c>
      <c r="B25" s="76" t="s">
        <v>23</v>
      </c>
      <c r="C25" s="74"/>
      <c r="D25" s="77"/>
      <c r="E25" s="4"/>
      <c r="F25" s="13"/>
      <c r="G25" s="19">
        <v>62148.54</v>
      </c>
      <c r="H25" s="19"/>
      <c r="I25" s="25">
        <v>44708.56</v>
      </c>
      <c r="J25" s="19"/>
      <c r="K25" s="19"/>
      <c r="L25" s="19"/>
    </row>
    <row r="26" spans="1:16" ht="20.25" customHeight="1" thickBot="1" x14ac:dyDescent="0.3">
      <c r="A26" s="27">
        <v>25</v>
      </c>
      <c r="B26" s="76" t="s">
        <v>24</v>
      </c>
      <c r="C26" s="74"/>
      <c r="D26" s="77"/>
      <c r="E26" s="4"/>
      <c r="F26" s="13"/>
      <c r="G26" s="19"/>
      <c r="H26" s="19"/>
      <c r="I26" s="19"/>
      <c r="J26" s="19"/>
      <c r="K26" s="19"/>
      <c r="L26" s="19"/>
    </row>
    <row r="27" spans="1:16" ht="19.5" thickBot="1" x14ac:dyDescent="0.3">
      <c r="A27" s="27">
        <v>26</v>
      </c>
      <c r="B27" s="76" t="s">
        <v>25</v>
      </c>
      <c r="C27" s="74"/>
      <c r="D27" s="77"/>
      <c r="E27" s="4"/>
      <c r="F27" s="13"/>
      <c r="G27" s="19"/>
      <c r="H27" s="19"/>
      <c r="I27" s="19"/>
      <c r="J27" s="25"/>
      <c r="K27" s="19"/>
      <c r="L27" s="19"/>
    </row>
    <row r="28" spans="1:16" ht="15.75" customHeight="1" thickBot="1" x14ac:dyDescent="0.3">
      <c r="A28" s="27">
        <v>27</v>
      </c>
      <c r="B28" s="76" t="s">
        <v>26</v>
      </c>
      <c r="C28" s="74"/>
      <c r="D28" s="77"/>
      <c r="E28" s="4"/>
      <c r="F28" s="13"/>
      <c r="G28" s="19"/>
      <c r="H28" s="19"/>
      <c r="I28" s="19"/>
      <c r="J28" s="19"/>
      <c r="K28" s="19"/>
      <c r="L28" s="19"/>
    </row>
    <row r="29" spans="1:16" ht="15" customHeight="1" thickBot="1" x14ac:dyDescent="0.3">
      <c r="A29" s="27">
        <v>28</v>
      </c>
      <c r="B29" s="76" t="s">
        <v>27</v>
      </c>
      <c r="C29" s="74"/>
      <c r="D29" s="77"/>
      <c r="E29" s="4"/>
      <c r="F29" s="13"/>
      <c r="G29" s="19"/>
      <c r="H29" s="19"/>
      <c r="I29" s="19"/>
      <c r="J29" s="19"/>
      <c r="K29" s="19"/>
      <c r="L29" s="19"/>
    </row>
    <row r="30" spans="1:16" ht="21" customHeight="1" thickBot="1" x14ac:dyDescent="0.3">
      <c r="A30" s="27">
        <v>29</v>
      </c>
      <c r="B30" s="76" t="s">
        <v>28</v>
      </c>
      <c r="C30" s="74"/>
      <c r="D30" s="77"/>
      <c r="E30" s="4"/>
      <c r="F30" s="13"/>
      <c r="G30" s="19"/>
      <c r="H30" s="19"/>
      <c r="I30" s="19"/>
      <c r="J30" s="19"/>
      <c r="K30" s="19"/>
      <c r="L30" s="19"/>
    </row>
    <row r="31" spans="1:16" ht="19.5" customHeight="1" thickBot="1" x14ac:dyDescent="0.3">
      <c r="A31" s="27">
        <v>30</v>
      </c>
      <c r="B31" s="74" t="s">
        <v>37</v>
      </c>
      <c r="C31" s="74"/>
      <c r="D31" s="74"/>
      <c r="E31" s="4"/>
      <c r="F31" s="13"/>
      <c r="G31" s="19">
        <v>140271.42000000001</v>
      </c>
      <c r="H31" s="19"/>
      <c r="I31" s="19">
        <v>190655.08</v>
      </c>
      <c r="J31" s="19"/>
      <c r="K31" s="19"/>
      <c r="L31" s="19"/>
    </row>
    <row r="32" spans="1:16" ht="12.75" customHeight="1" thickBot="1" x14ac:dyDescent="0.3">
      <c r="A32" s="27">
        <v>31</v>
      </c>
      <c r="B32" s="76" t="s">
        <v>30</v>
      </c>
      <c r="C32" s="74"/>
      <c r="D32" s="77"/>
      <c r="E32" s="4"/>
      <c r="F32" s="13"/>
      <c r="G32" s="19"/>
      <c r="H32" s="19"/>
      <c r="I32" s="19"/>
      <c r="J32" s="19"/>
      <c r="K32" s="19"/>
      <c r="L32" s="19"/>
    </row>
    <row r="33" spans="1:16" ht="14.25" customHeight="1" thickBot="1" x14ac:dyDescent="0.3">
      <c r="A33" s="27">
        <v>32</v>
      </c>
      <c r="B33" s="76" t="s">
        <v>31</v>
      </c>
      <c r="C33" s="74"/>
      <c r="D33" s="77"/>
      <c r="E33" s="4"/>
      <c r="F33" s="13"/>
      <c r="G33" s="19"/>
      <c r="H33" s="19"/>
      <c r="I33" s="19"/>
      <c r="J33" s="19"/>
      <c r="K33" s="19"/>
      <c r="L33" s="19"/>
    </row>
    <row r="34" spans="1:16" ht="15" customHeight="1" thickBot="1" x14ac:dyDescent="0.3">
      <c r="A34" s="31">
        <v>33</v>
      </c>
      <c r="B34" s="78" t="s">
        <v>32</v>
      </c>
      <c r="C34" s="79"/>
      <c r="D34" s="80"/>
      <c r="E34" s="4"/>
      <c r="F34" s="13"/>
      <c r="G34" s="19"/>
      <c r="H34" s="19"/>
      <c r="I34" s="19"/>
      <c r="J34" s="19"/>
      <c r="K34" s="19"/>
      <c r="L34" s="19"/>
    </row>
    <row r="35" spans="1:16" ht="19.5" thickBot="1" x14ac:dyDescent="0.3">
      <c r="A35" s="32">
        <v>34</v>
      </c>
      <c r="B35" s="81" t="s">
        <v>33</v>
      </c>
      <c r="C35" s="82"/>
      <c r="D35" s="83"/>
      <c r="E35" s="4"/>
      <c r="F35" s="13"/>
      <c r="G35" s="19"/>
      <c r="H35" s="19"/>
      <c r="I35" s="19"/>
      <c r="J35" s="19"/>
      <c r="K35" s="19"/>
      <c r="L35" s="19"/>
    </row>
    <row r="36" spans="1:16" ht="13.5" customHeight="1" thickBot="1" x14ac:dyDescent="0.3">
      <c r="A36" s="32">
        <v>35</v>
      </c>
      <c r="B36" s="81" t="s">
        <v>34</v>
      </c>
      <c r="C36" s="82"/>
      <c r="D36" s="83"/>
      <c r="E36" s="4"/>
      <c r="F36" s="13"/>
      <c r="G36" s="19"/>
      <c r="H36" s="19"/>
      <c r="I36" s="19"/>
      <c r="J36" s="19"/>
      <c r="K36" s="19"/>
      <c r="L36" s="19"/>
    </row>
    <row r="37" spans="1:16" ht="17.25" customHeight="1" thickBot="1" x14ac:dyDescent="0.3">
      <c r="A37" s="33">
        <v>36</v>
      </c>
      <c r="B37" s="74" t="s">
        <v>35</v>
      </c>
      <c r="C37" s="74"/>
      <c r="D37" s="74"/>
      <c r="E37" s="4"/>
      <c r="F37" s="13"/>
      <c r="G37" s="19"/>
      <c r="H37" s="19"/>
      <c r="I37" s="19"/>
      <c r="J37" s="19"/>
      <c r="K37" s="19"/>
      <c r="L37" s="19"/>
    </row>
    <row r="38" spans="1:16" ht="16.5" customHeight="1" thickBot="1" x14ac:dyDescent="0.3">
      <c r="A38" s="33">
        <v>37</v>
      </c>
      <c r="B38" s="74" t="s">
        <v>36</v>
      </c>
      <c r="C38" s="74"/>
      <c r="D38" s="74"/>
      <c r="E38" s="4"/>
      <c r="F38" s="13"/>
      <c r="G38" s="19"/>
      <c r="H38" s="19"/>
      <c r="I38" s="19"/>
      <c r="J38" s="19"/>
      <c r="K38" s="19"/>
      <c r="L38" s="19"/>
    </row>
    <row r="39" spans="1:16" ht="19.5" thickBot="1" x14ac:dyDescent="0.3">
      <c r="A39" s="33">
        <v>38</v>
      </c>
      <c r="B39" s="74" t="s">
        <v>44</v>
      </c>
      <c r="C39" s="74"/>
      <c r="D39" s="74"/>
      <c r="E39" s="4"/>
      <c r="F39" s="13"/>
      <c r="G39" s="19"/>
      <c r="H39" s="19"/>
      <c r="I39" s="19"/>
      <c r="J39" s="19"/>
      <c r="K39" s="19"/>
      <c r="L39" s="19"/>
    </row>
    <row r="40" spans="1:16" ht="36.75" customHeight="1" thickBot="1" x14ac:dyDescent="0.3">
      <c r="A40" s="33">
        <v>39</v>
      </c>
      <c r="B40" s="74" t="s">
        <v>46</v>
      </c>
      <c r="C40" s="74"/>
      <c r="D40" s="74"/>
      <c r="E40" s="4"/>
      <c r="F40" s="13"/>
      <c r="G40" s="19"/>
      <c r="H40" s="19"/>
      <c r="I40" s="19"/>
      <c r="J40" s="19"/>
      <c r="K40" s="19"/>
      <c r="L40" s="19"/>
    </row>
    <row r="41" spans="1:16" ht="20.25" customHeight="1" thickBot="1" x14ac:dyDescent="0.3">
      <c r="A41" s="33">
        <v>40</v>
      </c>
      <c r="B41" s="74" t="s">
        <v>45</v>
      </c>
      <c r="C41" s="74"/>
      <c r="D41" s="74"/>
      <c r="E41" s="4"/>
      <c r="F41" s="13"/>
      <c r="G41" s="19">
        <v>40674.86</v>
      </c>
      <c r="H41" s="19"/>
      <c r="I41" s="19">
        <v>38320.74</v>
      </c>
      <c r="J41" s="19"/>
      <c r="K41" s="19"/>
      <c r="L41" s="19"/>
    </row>
    <row r="42" spans="1:16" ht="18.75" x14ac:dyDescent="0.25">
      <c r="A42" s="33"/>
      <c r="B42" s="75" t="s">
        <v>39</v>
      </c>
      <c r="C42" s="75"/>
      <c r="D42" s="75"/>
      <c r="E42" s="4">
        <f>E41+E40+E39+E38+E37+E36+E35+E34+E33+E32+E31+E30+E29+E28+E27+E26+E25+E24+E23+E22+E21+E20+E19+E18+E17+E16+E15+E14+E13+E12+E11+E10+E9+E8+E7+E6+E5+E4+E3+E2</f>
        <v>0</v>
      </c>
      <c r="F42" s="13">
        <f>F35+F31+F27+F23</f>
        <v>0</v>
      </c>
      <c r="G42" s="42">
        <f>SUM(G23:G41)</f>
        <v>477921.6</v>
      </c>
      <c r="H42" s="42"/>
      <c r="I42" s="42">
        <f>SUM(I23:I41)</f>
        <v>469456.22</v>
      </c>
      <c r="J42" s="19"/>
      <c r="K42" s="19"/>
      <c r="L42" s="19"/>
      <c r="O42">
        <f>G42+I42</f>
        <v>947377.82</v>
      </c>
      <c r="P42" t="s">
        <v>39</v>
      </c>
    </row>
  </sheetData>
  <mergeCells count="42"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95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11" sqref="F11"/>
    </sheetView>
  </sheetViews>
  <sheetFormatPr defaultRowHeight="15" x14ac:dyDescent="0.25"/>
  <cols>
    <col min="5" max="5" width="14.5703125" customWidth="1"/>
    <col min="6" max="6" width="13" customWidth="1"/>
    <col min="7" max="7" width="11.28515625" customWidth="1"/>
    <col min="8" max="8" width="10.140625" bestFit="1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7" ht="57.75" thickBot="1" x14ac:dyDescent="0.3">
      <c r="A1" s="1"/>
      <c r="B1" s="97" t="s">
        <v>60</v>
      </c>
      <c r="C1" s="98"/>
      <c r="D1" s="99"/>
      <c r="E1" s="2" t="s">
        <v>115</v>
      </c>
      <c r="F1" s="36"/>
      <c r="G1" s="10"/>
    </row>
    <row r="2" spans="1:7" ht="19.5" thickBot="1" x14ac:dyDescent="0.3">
      <c r="A2" s="26">
        <v>1</v>
      </c>
      <c r="B2" s="94" t="s">
        <v>53</v>
      </c>
      <c r="C2" s="95"/>
      <c r="D2" s="96"/>
      <c r="E2" s="39"/>
      <c r="F2" s="13"/>
      <c r="G2" s="38"/>
    </row>
    <row r="3" spans="1:7" ht="19.5" thickBot="1" x14ac:dyDescent="0.3">
      <c r="A3" s="27">
        <v>2</v>
      </c>
      <c r="B3" s="76" t="s">
        <v>54</v>
      </c>
      <c r="C3" s="74"/>
      <c r="D3" s="77"/>
      <c r="E3" s="39"/>
      <c r="F3" s="13"/>
      <c r="G3" s="19"/>
    </row>
    <row r="4" spans="1:7" ht="18.75" x14ac:dyDescent="0.25">
      <c r="A4" s="27">
        <v>3</v>
      </c>
      <c r="B4" s="76" t="s">
        <v>55</v>
      </c>
      <c r="C4" s="74"/>
      <c r="D4" s="77"/>
      <c r="E4" s="39"/>
      <c r="F4" s="15"/>
      <c r="G4" s="19"/>
    </row>
    <row r="5" spans="1:7" ht="19.5" thickBot="1" x14ac:dyDescent="0.3">
      <c r="A5" s="27">
        <v>4</v>
      </c>
      <c r="B5" s="76" t="s">
        <v>56</v>
      </c>
      <c r="C5" s="74"/>
      <c r="D5" s="77"/>
      <c r="E5" s="40"/>
      <c r="F5" s="15"/>
      <c r="G5" s="19"/>
    </row>
    <row r="6" spans="1:7" ht="19.5" thickBot="1" x14ac:dyDescent="0.3">
      <c r="A6" s="27">
        <v>5</v>
      </c>
      <c r="B6" s="76" t="s">
        <v>57</v>
      </c>
      <c r="C6" s="74"/>
      <c r="D6" s="77"/>
      <c r="E6" s="39"/>
      <c r="F6" s="15"/>
      <c r="G6" s="19"/>
    </row>
    <row r="7" spans="1:7" ht="19.5" thickBot="1" x14ac:dyDescent="0.3">
      <c r="A7" s="27">
        <v>6</v>
      </c>
      <c r="B7" s="76" t="s">
        <v>58</v>
      </c>
      <c r="C7" s="74"/>
      <c r="D7" s="77"/>
      <c r="E7" s="39"/>
      <c r="F7" s="15"/>
      <c r="G7" s="19"/>
    </row>
    <row r="8" spans="1:7" ht="19.5" thickBot="1" x14ac:dyDescent="0.3">
      <c r="A8" s="27">
        <v>7</v>
      </c>
      <c r="B8" s="84" t="s">
        <v>6</v>
      </c>
      <c r="C8" s="82"/>
      <c r="D8" s="83"/>
      <c r="E8" s="4"/>
      <c r="F8" s="13"/>
      <c r="G8" s="19"/>
    </row>
    <row r="9" spans="1:7" ht="19.5" thickBot="1" x14ac:dyDescent="0.3">
      <c r="A9" s="27">
        <v>8</v>
      </c>
      <c r="B9" s="84" t="s">
        <v>7</v>
      </c>
      <c r="C9" s="82"/>
      <c r="D9" s="83"/>
      <c r="E9" s="4"/>
      <c r="F9" s="15"/>
      <c r="G9" s="19"/>
    </row>
    <row r="10" spans="1:7" ht="19.5" thickBot="1" x14ac:dyDescent="0.3">
      <c r="A10" s="27">
        <v>9</v>
      </c>
      <c r="B10" s="84" t="s">
        <v>8</v>
      </c>
      <c r="C10" s="82"/>
      <c r="D10" s="83"/>
      <c r="E10" s="4"/>
      <c r="F10" s="15"/>
      <c r="G10" s="19"/>
    </row>
    <row r="11" spans="1:7" ht="19.5" thickBot="1" x14ac:dyDescent="0.3">
      <c r="A11" s="27">
        <v>10</v>
      </c>
      <c r="B11" s="84" t="s">
        <v>9</v>
      </c>
      <c r="C11" s="82"/>
      <c r="D11" s="83"/>
      <c r="E11" s="4"/>
      <c r="F11" s="13"/>
      <c r="G11" s="19"/>
    </row>
    <row r="12" spans="1:7" ht="19.5" thickBot="1" x14ac:dyDescent="0.3">
      <c r="A12" s="27">
        <v>11</v>
      </c>
      <c r="B12" s="84" t="s">
        <v>10</v>
      </c>
      <c r="C12" s="82"/>
      <c r="D12" s="83"/>
      <c r="E12" s="4"/>
      <c r="F12" s="13"/>
      <c r="G12" s="19"/>
    </row>
    <row r="13" spans="1:7" ht="19.5" thickBot="1" x14ac:dyDescent="0.3">
      <c r="A13" s="27">
        <v>12</v>
      </c>
      <c r="B13" s="84" t="s">
        <v>11</v>
      </c>
      <c r="C13" s="82"/>
      <c r="D13" s="83"/>
      <c r="E13" s="39"/>
      <c r="F13" s="13"/>
      <c r="G13" s="19"/>
    </row>
    <row r="14" spans="1:7" ht="19.5" thickBot="1" x14ac:dyDescent="0.3">
      <c r="A14" s="27">
        <v>13</v>
      </c>
      <c r="B14" s="84" t="s">
        <v>104</v>
      </c>
      <c r="C14" s="82"/>
      <c r="D14" s="83"/>
      <c r="E14" s="4"/>
      <c r="F14" s="13"/>
      <c r="G14" s="19"/>
    </row>
    <row r="15" spans="1:7" ht="19.5" thickBot="1" x14ac:dyDescent="0.3">
      <c r="A15" s="27">
        <v>14</v>
      </c>
      <c r="B15" s="84" t="s">
        <v>13</v>
      </c>
      <c r="C15" s="82"/>
      <c r="D15" s="83"/>
      <c r="E15" s="4"/>
      <c r="F15" s="15"/>
      <c r="G15" s="19"/>
    </row>
    <row r="16" spans="1:7" ht="18.75" customHeight="1" thickBot="1" x14ac:dyDescent="0.3">
      <c r="A16" s="27">
        <v>15</v>
      </c>
      <c r="B16" s="84" t="s">
        <v>14</v>
      </c>
      <c r="C16" s="82"/>
      <c r="D16" s="83"/>
      <c r="E16" s="4"/>
      <c r="F16" s="13"/>
      <c r="G16" s="19"/>
    </row>
    <row r="17" spans="1:9" ht="19.5" hidden="1" thickBot="1" x14ac:dyDescent="0.3">
      <c r="A17" s="27">
        <v>16</v>
      </c>
      <c r="B17" s="84" t="s">
        <v>15</v>
      </c>
      <c r="C17" s="82"/>
      <c r="D17" s="83"/>
      <c r="E17" s="4"/>
      <c r="F17" s="13"/>
      <c r="G17" s="19"/>
    </row>
    <row r="18" spans="1:9" ht="19.5" thickBot="1" x14ac:dyDescent="0.3">
      <c r="A18" s="27">
        <v>17</v>
      </c>
      <c r="B18" s="84" t="s">
        <v>16</v>
      </c>
      <c r="C18" s="82"/>
      <c r="D18" s="83"/>
      <c r="E18" s="4"/>
      <c r="F18" s="13"/>
      <c r="G18" s="19"/>
    </row>
    <row r="19" spans="1:9" ht="14.25" customHeight="1" thickBot="1" x14ac:dyDescent="0.3">
      <c r="A19" s="27">
        <v>18</v>
      </c>
      <c r="B19" s="84" t="s">
        <v>17</v>
      </c>
      <c r="C19" s="82"/>
      <c r="D19" s="83"/>
      <c r="E19" s="4"/>
      <c r="F19" s="15"/>
      <c r="G19" s="19"/>
    </row>
    <row r="20" spans="1:9" ht="17.25" customHeight="1" thickBot="1" x14ac:dyDescent="0.3">
      <c r="A20" s="28">
        <v>19</v>
      </c>
      <c r="B20" s="85" t="s">
        <v>61</v>
      </c>
      <c r="C20" s="86"/>
      <c r="D20" s="87"/>
      <c r="E20" s="4"/>
      <c r="F20" s="13"/>
      <c r="G20" s="19"/>
    </row>
    <row r="21" spans="1:9" ht="1.5" hidden="1" customHeight="1" thickBot="1" x14ac:dyDescent="0.3">
      <c r="A21" s="29">
        <v>20</v>
      </c>
      <c r="B21" s="88" t="s">
        <v>19</v>
      </c>
      <c r="C21" s="89"/>
      <c r="D21" s="90"/>
      <c r="E21" s="4"/>
      <c r="F21" s="13"/>
      <c r="G21" s="19"/>
      <c r="H21" s="35"/>
    </row>
    <row r="22" spans="1:9" ht="14.25" hidden="1" customHeight="1" thickBot="1" x14ac:dyDescent="0.3">
      <c r="A22" s="30">
        <v>21</v>
      </c>
      <c r="B22" s="91" t="s">
        <v>20</v>
      </c>
      <c r="C22" s="92"/>
      <c r="D22" s="93"/>
      <c r="E22" s="4"/>
      <c r="F22" s="13"/>
      <c r="G22" s="19"/>
    </row>
    <row r="23" spans="1:9" ht="16.5" customHeight="1" thickBot="1" x14ac:dyDescent="0.3">
      <c r="A23" s="26">
        <v>22</v>
      </c>
      <c r="B23" s="94" t="s">
        <v>21</v>
      </c>
      <c r="C23" s="95"/>
      <c r="D23" s="96"/>
      <c r="E23" s="39"/>
      <c r="F23" s="13"/>
      <c r="G23" s="19"/>
    </row>
    <row r="24" spans="1:9" ht="19.5" thickBot="1" x14ac:dyDescent="0.3">
      <c r="A24" s="27">
        <v>23</v>
      </c>
      <c r="B24" s="76" t="s">
        <v>22</v>
      </c>
      <c r="C24" s="74"/>
      <c r="D24" s="77"/>
      <c r="E24" s="4"/>
      <c r="F24" s="13"/>
      <c r="G24" s="19"/>
    </row>
    <row r="25" spans="1:9" ht="15.75" customHeight="1" thickBot="1" x14ac:dyDescent="0.3">
      <c r="A25" s="27">
        <v>24</v>
      </c>
      <c r="B25" s="76" t="s">
        <v>23</v>
      </c>
      <c r="C25" s="74"/>
      <c r="D25" s="77"/>
      <c r="E25" s="39"/>
      <c r="F25" s="13"/>
      <c r="G25" s="19"/>
      <c r="I25" s="34"/>
    </row>
    <row r="26" spans="1:9" ht="20.25" customHeight="1" thickBot="1" x14ac:dyDescent="0.3">
      <c r="A26" s="27">
        <v>25</v>
      </c>
      <c r="B26" s="76" t="s">
        <v>24</v>
      </c>
      <c r="C26" s="74"/>
      <c r="D26" s="77"/>
      <c r="E26" s="39"/>
      <c r="F26" s="13"/>
      <c r="G26" s="19"/>
    </row>
    <row r="27" spans="1:9" ht="19.5" thickBot="1" x14ac:dyDescent="0.3">
      <c r="A27" s="27">
        <v>26</v>
      </c>
      <c r="B27" s="76" t="s">
        <v>25</v>
      </c>
      <c r="C27" s="74"/>
      <c r="D27" s="77"/>
      <c r="E27" s="4"/>
      <c r="F27" s="13"/>
      <c r="G27" s="19"/>
    </row>
    <row r="28" spans="1:9" ht="11.25" customHeight="1" thickBot="1" x14ac:dyDescent="0.3">
      <c r="A28" s="27">
        <v>27</v>
      </c>
      <c r="B28" s="76" t="s">
        <v>26</v>
      </c>
      <c r="C28" s="74"/>
      <c r="D28" s="77"/>
      <c r="E28" s="4"/>
      <c r="F28" s="13"/>
      <c r="G28" s="19"/>
    </row>
    <row r="29" spans="1:9" ht="15" customHeight="1" thickBot="1" x14ac:dyDescent="0.3">
      <c r="A29" s="27">
        <v>28</v>
      </c>
      <c r="B29" s="76" t="s">
        <v>27</v>
      </c>
      <c r="C29" s="74"/>
      <c r="D29" s="77"/>
      <c r="E29" s="4"/>
      <c r="F29" s="13"/>
      <c r="G29" s="19"/>
    </row>
    <row r="30" spans="1:9" ht="21" customHeight="1" thickBot="1" x14ac:dyDescent="0.3">
      <c r="A30" s="27">
        <v>29</v>
      </c>
      <c r="B30" s="76" t="s">
        <v>28</v>
      </c>
      <c r="C30" s="74"/>
      <c r="D30" s="77"/>
      <c r="E30" s="4"/>
      <c r="F30" s="13"/>
      <c r="G30" s="19"/>
    </row>
    <row r="31" spans="1:9" ht="19.5" customHeight="1" thickBot="1" x14ac:dyDescent="0.3">
      <c r="A31" s="27">
        <v>30</v>
      </c>
      <c r="B31" s="74" t="s">
        <v>37</v>
      </c>
      <c r="C31" s="74"/>
      <c r="D31" s="74"/>
      <c r="E31" s="39"/>
      <c r="F31" s="13"/>
      <c r="G31" s="19"/>
    </row>
    <row r="32" spans="1:9" ht="12.75" customHeight="1" thickBot="1" x14ac:dyDescent="0.3">
      <c r="A32" s="27">
        <v>31</v>
      </c>
      <c r="B32" s="76" t="s">
        <v>30</v>
      </c>
      <c r="C32" s="74"/>
      <c r="D32" s="77"/>
      <c r="E32" s="4"/>
      <c r="F32" s="13"/>
      <c r="G32" s="19"/>
    </row>
    <row r="33" spans="1:7" ht="15" customHeight="1" thickBot="1" x14ac:dyDescent="0.3">
      <c r="A33" s="31">
        <v>33</v>
      </c>
      <c r="B33" s="78" t="s">
        <v>32</v>
      </c>
      <c r="C33" s="79"/>
      <c r="D33" s="80"/>
      <c r="E33" s="4"/>
      <c r="F33" s="13"/>
      <c r="G33" s="19"/>
    </row>
    <row r="34" spans="1:7" ht="19.5" thickBot="1" x14ac:dyDescent="0.3">
      <c r="A34" s="32">
        <v>34</v>
      </c>
      <c r="B34" s="81" t="s">
        <v>33</v>
      </c>
      <c r="C34" s="82"/>
      <c r="D34" s="83"/>
      <c r="E34" s="4"/>
      <c r="F34" s="13"/>
      <c r="G34" s="19"/>
    </row>
    <row r="35" spans="1:7" ht="13.5" customHeight="1" thickBot="1" x14ac:dyDescent="0.3">
      <c r="A35" s="32">
        <v>35</v>
      </c>
      <c r="B35" s="81" t="s">
        <v>34</v>
      </c>
      <c r="C35" s="82"/>
      <c r="D35" s="83"/>
      <c r="E35" s="4"/>
      <c r="F35" s="13"/>
      <c r="G35" s="19"/>
    </row>
    <row r="36" spans="1:7" ht="14.25" customHeight="1" thickBot="1" x14ac:dyDescent="0.3">
      <c r="A36" s="33">
        <v>36</v>
      </c>
      <c r="B36" s="74" t="s">
        <v>35</v>
      </c>
      <c r="C36" s="74"/>
      <c r="D36" s="74"/>
      <c r="E36" s="4"/>
      <c r="F36" s="13"/>
      <c r="G36" s="19"/>
    </row>
    <row r="37" spans="1:7" ht="9.75" customHeight="1" thickBot="1" x14ac:dyDescent="0.3">
      <c r="A37" s="33">
        <v>37</v>
      </c>
      <c r="B37" s="74" t="s">
        <v>36</v>
      </c>
      <c r="C37" s="74"/>
      <c r="D37" s="74"/>
      <c r="E37" s="4"/>
      <c r="F37" s="13"/>
      <c r="G37" s="19"/>
    </row>
    <row r="38" spans="1:7" ht="14.25" customHeight="1" thickBot="1" x14ac:dyDescent="0.3">
      <c r="A38" s="33">
        <v>38</v>
      </c>
      <c r="B38" s="74" t="s">
        <v>44</v>
      </c>
      <c r="C38" s="74"/>
      <c r="D38" s="74"/>
      <c r="E38" s="4"/>
      <c r="F38" s="13"/>
      <c r="G38" s="19"/>
    </row>
    <row r="39" spans="1:7" ht="15" customHeight="1" thickBot="1" x14ac:dyDescent="0.3">
      <c r="A39" s="33">
        <v>39</v>
      </c>
      <c r="B39" s="74" t="s">
        <v>46</v>
      </c>
      <c r="C39" s="74"/>
      <c r="D39" s="74"/>
      <c r="E39" s="4"/>
      <c r="F39" s="13"/>
      <c r="G39" s="19"/>
    </row>
    <row r="40" spans="1:7" ht="18" customHeight="1" x14ac:dyDescent="0.25">
      <c r="A40" s="33">
        <v>40</v>
      </c>
      <c r="B40" s="74" t="s">
        <v>45</v>
      </c>
      <c r="C40" s="74"/>
      <c r="D40" s="74"/>
      <c r="E40" s="39"/>
      <c r="F40" s="13"/>
      <c r="G40" s="19"/>
    </row>
    <row r="41" spans="1:7" ht="18.75" hidden="1" x14ac:dyDescent="0.25">
      <c r="A41" s="33"/>
      <c r="B41" s="75" t="s">
        <v>39</v>
      </c>
      <c r="C41" s="75"/>
      <c r="D41" s="75"/>
      <c r="E41" s="39">
        <f>E40+E31+E26+E25+E23+E13+E7+E6+E5+E4+E2+E3</f>
        <v>0</v>
      </c>
      <c r="F41" s="13"/>
      <c r="G41" s="19"/>
    </row>
  </sheetData>
  <mergeCells count="41">
    <mergeCell ref="B6:D6"/>
    <mergeCell ref="B1:D1"/>
    <mergeCell ref="B2:D2"/>
    <mergeCell ref="B3:D3"/>
    <mergeCell ref="B4:D4"/>
    <mergeCell ref="B5:D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1:D41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</mergeCell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J9" sqref="J9"/>
    </sheetView>
  </sheetViews>
  <sheetFormatPr defaultRowHeight="15" x14ac:dyDescent="0.25"/>
  <cols>
    <col min="4" max="4" width="0.85546875" customWidth="1"/>
    <col min="5" max="5" width="10.42578125" hidden="1" customWidth="1"/>
    <col min="6" max="6" width="9.42578125" hidden="1" customWidth="1"/>
    <col min="7" max="7" width="11.5703125" customWidth="1"/>
    <col min="8" max="8" width="0.140625" customWidth="1"/>
    <col min="9" max="9" width="11.5703125" customWidth="1"/>
    <col min="10" max="10" width="13.85546875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12" ht="15.75" thickBot="1" x14ac:dyDescent="0.3">
      <c r="A1" s="1"/>
      <c r="B1" s="97" t="s">
        <v>67</v>
      </c>
      <c r="C1" s="98"/>
      <c r="D1" s="99"/>
      <c r="E1" s="2" t="s">
        <v>50</v>
      </c>
      <c r="F1" s="36">
        <v>213</v>
      </c>
      <c r="G1" s="19" t="s">
        <v>62</v>
      </c>
      <c r="H1" s="19">
        <v>213</v>
      </c>
      <c r="I1" s="19" t="s">
        <v>63</v>
      </c>
      <c r="J1" s="19" t="s">
        <v>64</v>
      </c>
      <c r="K1" s="19" t="s">
        <v>65</v>
      </c>
      <c r="L1" s="19" t="s">
        <v>66</v>
      </c>
    </row>
    <row r="2" spans="1:12" ht="19.5" thickBot="1" x14ac:dyDescent="0.3">
      <c r="A2" s="26">
        <v>1</v>
      </c>
      <c r="B2" s="94" t="s">
        <v>0</v>
      </c>
      <c r="C2" s="95"/>
      <c r="D2" s="96"/>
      <c r="E2" s="4"/>
      <c r="F2" s="13"/>
      <c r="G2" s="19"/>
      <c r="H2" s="19"/>
      <c r="I2" s="19"/>
      <c r="J2" s="19"/>
      <c r="K2" s="19"/>
      <c r="L2" s="19"/>
    </row>
    <row r="3" spans="1:12" ht="19.5" thickBot="1" x14ac:dyDescent="0.3">
      <c r="A3" s="27">
        <v>2</v>
      </c>
      <c r="B3" s="76" t="s">
        <v>1</v>
      </c>
      <c r="C3" s="74"/>
      <c r="D3" s="77"/>
      <c r="E3" s="4"/>
      <c r="F3" s="13"/>
      <c r="G3" s="19"/>
      <c r="H3" s="19"/>
      <c r="I3" s="19"/>
      <c r="J3" s="19"/>
      <c r="K3" s="19"/>
      <c r="L3" s="19"/>
    </row>
    <row r="4" spans="1:12" ht="18.75" x14ac:dyDescent="0.25">
      <c r="A4" s="27">
        <v>3</v>
      </c>
      <c r="B4" s="76" t="s">
        <v>2</v>
      </c>
      <c r="C4" s="74"/>
      <c r="D4" s="77"/>
      <c r="E4" s="4"/>
      <c r="F4" s="15"/>
      <c r="G4" s="19"/>
      <c r="H4" s="19"/>
      <c r="I4" s="19"/>
      <c r="J4" s="19"/>
      <c r="K4" s="19"/>
      <c r="L4" s="19"/>
    </row>
    <row r="5" spans="1:12" ht="19.5" thickBot="1" x14ac:dyDescent="0.3">
      <c r="A5" s="27">
        <v>4</v>
      </c>
      <c r="B5" s="76" t="s">
        <v>3</v>
      </c>
      <c r="C5" s="74"/>
      <c r="D5" s="77"/>
      <c r="E5" s="6"/>
      <c r="F5" s="15"/>
      <c r="G5" s="19"/>
      <c r="H5" s="19"/>
      <c r="I5" s="19"/>
      <c r="J5" s="19"/>
      <c r="K5" s="19"/>
      <c r="L5" s="19"/>
    </row>
    <row r="6" spans="1:12" ht="19.5" thickBot="1" x14ac:dyDescent="0.3">
      <c r="A6" s="27">
        <v>5</v>
      </c>
      <c r="B6" s="76" t="s">
        <v>4</v>
      </c>
      <c r="C6" s="74"/>
      <c r="D6" s="77"/>
      <c r="E6" s="4"/>
      <c r="F6" s="15"/>
      <c r="G6" s="19"/>
      <c r="H6" s="19"/>
      <c r="I6" s="19"/>
      <c r="J6" s="19"/>
      <c r="K6" s="19"/>
      <c r="L6" s="19"/>
    </row>
    <row r="7" spans="1:12" ht="19.5" thickBot="1" x14ac:dyDescent="0.3">
      <c r="A7" s="27">
        <v>6</v>
      </c>
      <c r="B7" s="76" t="s">
        <v>5</v>
      </c>
      <c r="C7" s="74"/>
      <c r="D7" s="77"/>
      <c r="E7" s="4"/>
      <c r="F7" s="15"/>
      <c r="G7" s="19"/>
      <c r="H7" s="19"/>
      <c r="I7" s="19"/>
      <c r="J7" s="19"/>
      <c r="K7" s="19"/>
      <c r="L7" s="19"/>
    </row>
    <row r="8" spans="1:12" ht="19.5" thickBot="1" x14ac:dyDescent="0.3">
      <c r="A8" s="27">
        <v>7</v>
      </c>
      <c r="B8" s="84" t="s">
        <v>6</v>
      </c>
      <c r="C8" s="82"/>
      <c r="D8" s="83"/>
      <c r="E8" s="4"/>
      <c r="F8" s="13"/>
      <c r="G8" s="19"/>
      <c r="H8" s="19"/>
      <c r="I8" s="19"/>
      <c r="J8" s="19"/>
      <c r="K8" s="19"/>
      <c r="L8" s="19"/>
    </row>
    <row r="9" spans="1:12" ht="19.5" thickBot="1" x14ac:dyDescent="0.3">
      <c r="A9" s="27">
        <v>8</v>
      </c>
      <c r="B9" s="84" t="s">
        <v>7</v>
      </c>
      <c r="C9" s="82"/>
      <c r="D9" s="83"/>
      <c r="E9" s="4"/>
      <c r="F9" s="15"/>
      <c r="G9" s="19"/>
      <c r="H9" s="19"/>
      <c r="I9" s="19"/>
      <c r="J9" s="19"/>
      <c r="K9" s="19"/>
      <c r="L9" s="19"/>
    </row>
    <row r="10" spans="1:12" ht="19.5" thickBot="1" x14ac:dyDescent="0.3">
      <c r="A10" s="27">
        <v>9</v>
      </c>
      <c r="B10" s="84" t="s">
        <v>8</v>
      </c>
      <c r="C10" s="82"/>
      <c r="D10" s="83"/>
      <c r="E10" s="4"/>
      <c r="F10" s="15"/>
      <c r="G10" s="19"/>
      <c r="H10" s="19"/>
      <c r="I10" s="19"/>
      <c r="J10" s="19"/>
      <c r="K10" s="19"/>
      <c r="L10" s="19"/>
    </row>
    <row r="11" spans="1:12" ht="19.5" thickBot="1" x14ac:dyDescent="0.3">
      <c r="A11" s="27">
        <v>10</v>
      </c>
      <c r="B11" s="84" t="s">
        <v>9</v>
      </c>
      <c r="C11" s="82"/>
      <c r="D11" s="83"/>
      <c r="E11" s="4"/>
      <c r="F11" s="13"/>
      <c r="G11" s="19"/>
      <c r="H11" s="19"/>
      <c r="I11" s="19"/>
      <c r="J11" s="19"/>
      <c r="K11" s="19"/>
      <c r="L11" s="19"/>
    </row>
    <row r="12" spans="1:12" ht="19.5" thickBot="1" x14ac:dyDescent="0.3">
      <c r="A12" s="27">
        <v>11</v>
      </c>
      <c r="B12" s="84" t="s">
        <v>10</v>
      </c>
      <c r="C12" s="82"/>
      <c r="D12" s="83"/>
      <c r="E12" s="4"/>
      <c r="F12" s="13"/>
      <c r="G12" s="19"/>
      <c r="H12" s="19"/>
      <c r="I12" s="19"/>
      <c r="J12" s="19"/>
      <c r="K12" s="19"/>
      <c r="L12" s="19"/>
    </row>
    <row r="13" spans="1:12" ht="19.5" thickBot="1" x14ac:dyDescent="0.3">
      <c r="A13" s="27">
        <v>12</v>
      </c>
      <c r="B13" s="84" t="s">
        <v>11</v>
      </c>
      <c r="C13" s="82"/>
      <c r="D13" s="83"/>
      <c r="E13" s="4"/>
      <c r="F13" s="13"/>
      <c r="G13" s="19"/>
      <c r="H13" s="19"/>
      <c r="I13" s="19"/>
      <c r="J13" s="19"/>
      <c r="K13" s="19"/>
      <c r="L13" s="19"/>
    </row>
    <row r="14" spans="1:12" ht="19.5" thickBot="1" x14ac:dyDescent="0.3">
      <c r="A14" s="27">
        <v>13</v>
      </c>
      <c r="B14" s="84" t="s">
        <v>12</v>
      </c>
      <c r="C14" s="82"/>
      <c r="D14" s="83"/>
      <c r="E14" s="4"/>
      <c r="F14" s="13"/>
      <c r="G14" s="19"/>
      <c r="H14" s="19"/>
      <c r="I14" s="19"/>
      <c r="J14" s="19"/>
      <c r="K14" s="19"/>
      <c r="L14" s="19"/>
    </row>
    <row r="15" spans="1:12" ht="19.5" thickBot="1" x14ac:dyDescent="0.3">
      <c r="A15" s="27">
        <v>14</v>
      </c>
      <c r="B15" s="84" t="s">
        <v>13</v>
      </c>
      <c r="C15" s="82"/>
      <c r="D15" s="83"/>
      <c r="E15" s="4"/>
      <c r="F15" s="15"/>
      <c r="G15" s="19"/>
      <c r="H15" s="19"/>
      <c r="I15" s="19"/>
      <c r="J15" s="19"/>
      <c r="K15" s="19"/>
      <c r="L15" s="19"/>
    </row>
    <row r="16" spans="1:12" ht="19.5" thickBot="1" x14ac:dyDescent="0.3">
      <c r="A16" s="27">
        <v>15</v>
      </c>
      <c r="B16" s="84" t="s">
        <v>14</v>
      </c>
      <c r="C16" s="82"/>
      <c r="D16" s="83"/>
      <c r="E16" s="4"/>
      <c r="F16" s="13"/>
      <c r="G16" s="19"/>
      <c r="H16" s="19"/>
      <c r="I16" s="19"/>
      <c r="J16" s="19"/>
      <c r="K16" s="19"/>
      <c r="L16" s="19"/>
    </row>
    <row r="17" spans="1:12" ht="19.5" thickBot="1" x14ac:dyDescent="0.3">
      <c r="A17" s="27">
        <v>16</v>
      </c>
      <c r="B17" s="84" t="s">
        <v>15</v>
      </c>
      <c r="C17" s="82"/>
      <c r="D17" s="83"/>
      <c r="E17" s="4"/>
      <c r="F17" s="13"/>
      <c r="G17" s="19"/>
      <c r="H17" s="19"/>
      <c r="I17" s="19"/>
      <c r="J17" s="19"/>
      <c r="K17" s="19"/>
      <c r="L17" s="19"/>
    </row>
    <row r="18" spans="1:12" ht="19.5" thickBot="1" x14ac:dyDescent="0.3">
      <c r="A18" s="27">
        <v>17</v>
      </c>
      <c r="B18" s="84" t="s">
        <v>16</v>
      </c>
      <c r="C18" s="82"/>
      <c r="D18" s="83"/>
      <c r="E18" s="4"/>
      <c r="F18" s="13"/>
      <c r="G18" s="19"/>
      <c r="H18" s="19"/>
      <c r="I18" s="19"/>
      <c r="J18" s="19"/>
      <c r="K18" s="19"/>
      <c r="L18" s="19"/>
    </row>
    <row r="19" spans="1:12" ht="19.5" thickBot="1" x14ac:dyDescent="0.3">
      <c r="A19" s="27">
        <v>18</v>
      </c>
      <c r="B19" s="84" t="s">
        <v>17</v>
      </c>
      <c r="C19" s="82"/>
      <c r="D19" s="83"/>
      <c r="E19" s="4"/>
      <c r="F19" s="15"/>
      <c r="G19" s="19"/>
      <c r="H19" s="19"/>
      <c r="I19" s="19"/>
      <c r="J19" s="19"/>
      <c r="K19" s="19"/>
      <c r="L19" s="19"/>
    </row>
    <row r="20" spans="1:12" ht="19.5" thickBot="1" x14ac:dyDescent="0.3">
      <c r="A20" s="28">
        <v>19</v>
      </c>
      <c r="B20" s="85" t="s">
        <v>18</v>
      </c>
      <c r="C20" s="86"/>
      <c r="D20" s="87"/>
      <c r="E20" s="4"/>
      <c r="F20" s="13"/>
      <c r="G20" s="19"/>
      <c r="H20" s="25"/>
      <c r="I20" s="19"/>
      <c r="J20" s="19"/>
      <c r="K20" s="19"/>
      <c r="L20" s="19"/>
    </row>
    <row r="21" spans="1:12" ht="10.5" customHeight="1" thickBot="1" x14ac:dyDescent="0.3">
      <c r="A21" s="29">
        <v>20</v>
      </c>
      <c r="B21" s="88" t="s">
        <v>19</v>
      </c>
      <c r="C21" s="89"/>
      <c r="D21" s="90"/>
      <c r="E21" s="4"/>
      <c r="F21" s="13"/>
      <c r="G21" s="19"/>
      <c r="H21" s="37"/>
      <c r="I21" s="19"/>
      <c r="J21" s="19"/>
      <c r="K21" s="19"/>
      <c r="L21" s="19"/>
    </row>
    <row r="22" spans="1:12" ht="14.25" customHeight="1" thickBot="1" x14ac:dyDescent="0.3">
      <c r="A22" s="30">
        <v>21</v>
      </c>
      <c r="B22" s="91" t="s">
        <v>20</v>
      </c>
      <c r="C22" s="92"/>
      <c r="D22" s="93"/>
      <c r="E22" s="4"/>
      <c r="F22" s="13"/>
      <c r="G22" s="19"/>
      <c r="H22" s="19"/>
      <c r="I22" s="19"/>
      <c r="J22" s="19"/>
      <c r="K22" s="19"/>
      <c r="L22" s="19"/>
    </row>
    <row r="23" spans="1:12" ht="16.5" customHeight="1" thickBot="1" x14ac:dyDescent="0.3">
      <c r="A23" s="26">
        <v>22</v>
      </c>
      <c r="B23" s="94" t="s">
        <v>21</v>
      </c>
      <c r="C23" s="95"/>
      <c r="D23" s="96"/>
      <c r="E23" s="4"/>
      <c r="F23" s="13"/>
      <c r="G23" s="19"/>
      <c r="H23" s="19"/>
      <c r="I23" s="19"/>
      <c r="J23" s="19"/>
      <c r="K23" s="19"/>
      <c r="L23" s="19"/>
    </row>
    <row r="24" spans="1:12" ht="22.5" customHeight="1" thickBot="1" x14ac:dyDescent="0.3">
      <c r="A24" s="27">
        <v>23</v>
      </c>
      <c r="B24" s="76" t="s">
        <v>22</v>
      </c>
      <c r="C24" s="74"/>
      <c r="D24" s="77"/>
      <c r="E24" s="4"/>
      <c r="F24" s="13"/>
      <c r="G24" s="19"/>
      <c r="H24" s="19"/>
      <c r="I24" s="19"/>
      <c r="J24" s="19"/>
      <c r="K24" s="19"/>
      <c r="L24" s="19"/>
    </row>
    <row r="25" spans="1:12" ht="15.75" customHeight="1" thickBot="1" x14ac:dyDescent="0.3">
      <c r="A25" s="27">
        <v>24</v>
      </c>
      <c r="B25" s="76" t="s">
        <v>23</v>
      </c>
      <c r="C25" s="74"/>
      <c r="D25" s="77"/>
      <c r="E25" s="4"/>
      <c r="F25" s="13"/>
      <c r="G25" s="19"/>
      <c r="H25" s="19"/>
      <c r="I25" s="25"/>
      <c r="J25" s="19"/>
      <c r="K25" s="19"/>
      <c r="L25" s="19"/>
    </row>
    <row r="26" spans="1:12" ht="20.25" customHeight="1" thickBot="1" x14ac:dyDescent="0.3">
      <c r="A26" s="27">
        <v>25</v>
      </c>
      <c r="B26" s="76" t="s">
        <v>24</v>
      </c>
      <c r="C26" s="74"/>
      <c r="D26" s="77"/>
      <c r="E26" s="4"/>
      <c r="F26" s="13"/>
      <c r="G26" s="19"/>
      <c r="H26" s="19"/>
      <c r="I26" s="19"/>
      <c r="J26" s="19"/>
      <c r="K26" s="19"/>
      <c r="L26" s="19"/>
    </row>
    <row r="27" spans="1:12" ht="19.5" thickBot="1" x14ac:dyDescent="0.3">
      <c r="A27" s="27">
        <v>26</v>
      </c>
      <c r="B27" s="76" t="s">
        <v>25</v>
      </c>
      <c r="C27" s="74"/>
      <c r="D27" s="77"/>
      <c r="E27" s="4"/>
      <c r="F27" s="13"/>
      <c r="G27" s="19"/>
      <c r="H27" s="19"/>
      <c r="I27" s="19"/>
      <c r="J27" s="25"/>
      <c r="K27" s="19"/>
      <c r="L27" s="19"/>
    </row>
    <row r="28" spans="1:12" ht="15.75" customHeight="1" thickBot="1" x14ac:dyDescent="0.3">
      <c r="A28" s="27">
        <v>27</v>
      </c>
      <c r="B28" s="76" t="s">
        <v>26</v>
      </c>
      <c r="C28" s="74"/>
      <c r="D28" s="77"/>
      <c r="E28" s="4"/>
      <c r="F28" s="13"/>
      <c r="G28" s="19"/>
      <c r="H28" s="19"/>
      <c r="I28" s="19"/>
      <c r="J28" s="19"/>
      <c r="K28" s="19"/>
      <c r="L28" s="19"/>
    </row>
    <row r="29" spans="1:12" ht="15" customHeight="1" thickBot="1" x14ac:dyDescent="0.3">
      <c r="A29" s="27">
        <v>28</v>
      </c>
      <c r="B29" s="76" t="s">
        <v>27</v>
      </c>
      <c r="C29" s="74"/>
      <c r="D29" s="77"/>
      <c r="E29" s="4"/>
      <c r="F29" s="13"/>
      <c r="G29" s="19"/>
      <c r="H29" s="19"/>
      <c r="I29" s="19"/>
      <c r="J29" s="19"/>
      <c r="K29" s="19"/>
      <c r="L29" s="19"/>
    </row>
    <row r="30" spans="1:12" ht="21" customHeight="1" thickBot="1" x14ac:dyDescent="0.3">
      <c r="A30" s="27">
        <v>29</v>
      </c>
      <c r="B30" s="76" t="s">
        <v>28</v>
      </c>
      <c r="C30" s="74"/>
      <c r="D30" s="77"/>
      <c r="E30" s="4"/>
      <c r="F30" s="13"/>
      <c r="G30" s="19"/>
      <c r="H30" s="19"/>
      <c r="I30" s="19"/>
      <c r="J30" s="19"/>
      <c r="K30" s="19"/>
      <c r="L30" s="19"/>
    </row>
    <row r="31" spans="1:12" ht="19.5" customHeight="1" thickBot="1" x14ac:dyDescent="0.3">
      <c r="A31" s="27">
        <v>30</v>
      </c>
      <c r="B31" s="74" t="s">
        <v>37</v>
      </c>
      <c r="C31" s="74"/>
      <c r="D31" s="74"/>
      <c r="E31" s="4"/>
      <c r="F31" s="13"/>
      <c r="G31" s="19"/>
      <c r="H31" s="19"/>
      <c r="I31" s="19"/>
      <c r="J31" s="19"/>
      <c r="K31" s="19"/>
      <c r="L31" s="19"/>
    </row>
    <row r="32" spans="1:12" ht="12.75" customHeight="1" thickBot="1" x14ac:dyDescent="0.3">
      <c r="A32" s="27">
        <v>31</v>
      </c>
      <c r="B32" s="76" t="s">
        <v>30</v>
      </c>
      <c r="C32" s="74"/>
      <c r="D32" s="77"/>
      <c r="E32" s="4"/>
      <c r="F32" s="13"/>
      <c r="G32" s="19"/>
      <c r="H32" s="19"/>
      <c r="I32" s="19"/>
      <c r="J32" s="19"/>
      <c r="K32" s="19"/>
      <c r="L32" s="19"/>
    </row>
    <row r="33" spans="1:12" ht="14.25" customHeight="1" thickBot="1" x14ac:dyDescent="0.3">
      <c r="A33" s="27">
        <v>32</v>
      </c>
      <c r="B33" s="76" t="s">
        <v>31</v>
      </c>
      <c r="C33" s="74"/>
      <c r="D33" s="77"/>
      <c r="E33" s="4"/>
      <c r="F33" s="13"/>
      <c r="G33" s="19"/>
      <c r="H33" s="19"/>
      <c r="I33" s="19"/>
      <c r="J33" s="19"/>
      <c r="K33" s="19"/>
      <c r="L33" s="19"/>
    </row>
    <row r="34" spans="1:12" ht="15" customHeight="1" thickBot="1" x14ac:dyDescent="0.3">
      <c r="A34" s="31">
        <v>33</v>
      </c>
      <c r="B34" s="78" t="s">
        <v>32</v>
      </c>
      <c r="C34" s="79"/>
      <c r="D34" s="80"/>
      <c r="E34" s="4"/>
      <c r="F34" s="13"/>
      <c r="G34" s="19"/>
      <c r="H34" s="19"/>
      <c r="I34" s="19"/>
      <c r="J34" s="19"/>
      <c r="K34" s="19"/>
      <c r="L34" s="19"/>
    </row>
    <row r="35" spans="1:12" ht="19.5" thickBot="1" x14ac:dyDescent="0.3">
      <c r="A35" s="32">
        <v>34</v>
      </c>
      <c r="B35" s="81" t="s">
        <v>33</v>
      </c>
      <c r="C35" s="82"/>
      <c r="D35" s="83"/>
      <c r="E35" s="4"/>
      <c r="F35" s="13"/>
      <c r="G35" s="19"/>
      <c r="H35" s="19"/>
      <c r="I35" s="19"/>
      <c r="J35" s="19"/>
      <c r="K35" s="19"/>
      <c r="L35" s="19"/>
    </row>
    <row r="36" spans="1:12" ht="13.5" customHeight="1" thickBot="1" x14ac:dyDescent="0.3">
      <c r="A36" s="32">
        <v>35</v>
      </c>
      <c r="B36" s="81" t="s">
        <v>34</v>
      </c>
      <c r="C36" s="82"/>
      <c r="D36" s="83"/>
      <c r="E36" s="4"/>
      <c r="F36" s="13"/>
      <c r="G36" s="19"/>
      <c r="H36" s="19"/>
      <c r="I36" s="19"/>
      <c r="J36" s="19"/>
      <c r="K36" s="19"/>
      <c r="L36" s="19"/>
    </row>
    <row r="37" spans="1:12" ht="17.25" customHeight="1" thickBot="1" x14ac:dyDescent="0.3">
      <c r="A37" s="33">
        <v>36</v>
      </c>
      <c r="B37" s="74" t="s">
        <v>35</v>
      </c>
      <c r="C37" s="74"/>
      <c r="D37" s="74"/>
      <c r="E37" s="4"/>
      <c r="F37" s="13"/>
      <c r="G37" s="19"/>
      <c r="H37" s="19"/>
      <c r="I37" s="19"/>
      <c r="J37" s="19"/>
      <c r="K37" s="19"/>
      <c r="L37" s="19"/>
    </row>
    <row r="38" spans="1:12" ht="16.5" customHeight="1" thickBot="1" x14ac:dyDescent="0.3">
      <c r="A38" s="33">
        <v>37</v>
      </c>
      <c r="B38" s="74" t="s">
        <v>36</v>
      </c>
      <c r="C38" s="74"/>
      <c r="D38" s="74"/>
      <c r="E38" s="4"/>
      <c r="F38" s="13"/>
      <c r="G38" s="19"/>
      <c r="H38" s="19"/>
      <c r="I38" s="19"/>
      <c r="J38" s="19"/>
      <c r="K38" s="19"/>
      <c r="L38" s="19"/>
    </row>
    <row r="39" spans="1:12" ht="19.5" thickBot="1" x14ac:dyDescent="0.3">
      <c r="A39" s="33">
        <v>38</v>
      </c>
      <c r="B39" s="74" t="s">
        <v>44</v>
      </c>
      <c r="C39" s="74"/>
      <c r="D39" s="74"/>
      <c r="E39" s="4"/>
      <c r="F39" s="13"/>
      <c r="G39" s="19">
        <v>604.84</v>
      </c>
      <c r="H39" s="19"/>
      <c r="I39" s="19"/>
      <c r="J39" s="19"/>
      <c r="K39" s="19"/>
      <c r="L39" s="19"/>
    </row>
    <row r="40" spans="1:12" ht="36.75" customHeight="1" thickBot="1" x14ac:dyDescent="0.3">
      <c r="A40" s="33">
        <v>39</v>
      </c>
      <c r="B40" s="74" t="s">
        <v>46</v>
      </c>
      <c r="C40" s="74"/>
      <c r="D40" s="74"/>
      <c r="E40" s="4"/>
      <c r="F40" s="13"/>
      <c r="G40" s="19"/>
      <c r="H40" s="19"/>
      <c r="I40" s="19"/>
      <c r="J40" s="19"/>
      <c r="K40" s="19"/>
      <c r="L40" s="19"/>
    </row>
    <row r="41" spans="1:12" ht="20.25" customHeight="1" thickBot="1" x14ac:dyDescent="0.3">
      <c r="A41" s="33">
        <v>40</v>
      </c>
      <c r="B41" s="74" t="s">
        <v>45</v>
      </c>
      <c r="C41" s="74"/>
      <c r="D41" s="74"/>
      <c r="E41" s="4"/>
      <c r="F41" s="13"/>
      <c r="G41" s="19">
        <v>300</v>
      </c>
      <c r="H41" s="19"/>
      <c r="I41" s="19"/>
      <c r="J41" s="19"/>
      <c r="K41" s="19"/>
      <c r="L41" s="19"/>
    </row>
    <row r="42" spans="1:12" ht="18.75" x14ac:dyDescent="0.25">
      <c r="A42" s="33"/>
      <c r="B42" s="75" t="s">
        <v>39</v>
      </c>
      <c r="C42" s="75"/>
      <c r="D42" s="75"/>
      <c r="E42" s="4">
        <f>E41+E40+E39+E38+E37+E36+E35+E34+E33+E32+E31+E30+E29+E28+E27+E26+E25+E24+E23+E22+E21+E20+E19+E18+E17+E16+E15+E14+E13+E12+E11+E10+E9+E8+E7+E6+E5+E4+E3+E2</f>
        <v>0</v>
      </c>
      <c r="F42" s="13">
        <f>F35+F31+F27+F23</f>
        <v>0</v>
      </c>
      <c r="G42" s="19"/>
      <c r="H42" s="19"/>
      <c r="I42" s="19"/>
      <c r="J42" s="19"/>
      <c r="K42" s="19"/>
      <c r="L42" s="19"/>
    </row>
  </sheetData>
  <mergeCells count="42"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95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" workbookViewId="0">
      <selection activeCell="J45" sqref="J45"/>
    </sheetView>
  </sheetViews>
  <sheetFormatPr defaultRowHeight="15" x14ac:dyDescent="0.25"/>
  <cols>
    <col min="4" max="4" width="0.85546875" customWidth="1"/>
    <col min="5" max="5" width="10.42578125" hidden="1" customWidth="1"/>
    <col min="6" max="6" width="9.42578125" hidden="1" customWidth="1"/>
    <col min="7" max="7" width="11.5703125" customWidth="1"/>
    <col min="8" max="8" width="0.140625" customWidth="1"/>
    <col min="9" max="9" width="11.5703125" customWidth="1"/>
    <col min="10" max="10" width="3.7109375" customWidth="1"/>
    <col min="11" max="11" width="13.85546875" customWidth="1"/>
    <col min="12" max="12" width="16.140625" customWidth="1"/>
    <col min="262" max="262" width="21.5703125" customWidth="1"/>
    <col min="263" max="263" width="18.140625" customWidth="1"/>
    <col min="518" max="518" width="21.5703125" customWidth="1"/>
    <col min="519" max="519" width="18.140625" customWidth="1"/>
    <col min="774" max="774" width="21.5703125" customWidth="1"/>
    <col min="775" max="775" width="18.140625" customWidth="1"/>
    <col min="1030" max="1030" width="21.5703125" customWidth="1"/>
    <col min="1031" max="1031" width="18.140625" customWidth="1"/>
    <col min="1286" max="1286" width="21.5703125" customWidth="1"/>
    <col min="1287" max="1287" width="18.140625" customWidth="1"/>
    <col min="1542" max="1542" width="21.5703125" customWidth="1"/>
    <col min="1543" max="1543" width="18.140625" customWidth="1"/>
    <col min="1798" max="1798" width="21.5703125" customWidth="1"/>
    <col min="1799" max="1799" width="18.140625" customWidth="1"/>
    <col min="2054" max="2054" width="21.5703125" customWidth="1"/>
    <col min="2055" max="2055" width="18.140625" customWidth="1"/>
    <col min="2310" max="2310" width="21.5703125" customWidth="1"/>
    <col min="2311" max="2311" width="18.140625" customWidth="1"/>
    <col min="2566" max="2566" width="21.5703125" customWidth="1"/>
    <col min="2567" max="2567" width="18.140625" customWidth="1"/>
    <col min="2822" max="2822" width="21.5703125" customWidth="1"/>
    <col min="2823" max="2823" width="18.140625" customWidth="1"/>
    <col min="3078" max="3078" width="21.5703125" customWidth="1"/>
    <col min="3079" max="3079" width="18.140625" customWidth="1"/>
    <col min="3334" max="3334" width="21.5703125" customWidth="1"/>
    <col min="3335" max="3335" width="18.140625" customWidth="1"/>
    <col min="3590" max="3590" width="21.5703125" customWidth="1"/>
    <col min="3591" max="3591" width="18.140625" customWidth="1"/>
    <col min="3846" max="3846" width="21.5703125" customWidth="1"/>
    <col min="3847" max="3847" width="18.140625" customWidth="1"/>
    <col min="4102" max="4102" width="21.5703125" customWidth="1"/>
    <col min="4103" max="4103" width="18.140625" customWidth="1"/>
    <col min="4358" max="4358" width="21.5703125" customWidth="1"/>
    <col min="4359" max="4359" width="18.140625" customWidth="1"/>
    <col min="4614" max="4614" width="21.5703125" customWidth="1"/>
    <col min="4615" max="4615" width="18.140625" customWidth="1"/>
    <col min="4870" max="4870" width="21.5703125" customWidth="1"/>
    <col min="4871" max="4871" width="18.140625" customWidth="1"/>
    <col min="5126" max="5126" width="21.5703125" customWidth="1"/>
    <col min="5127" max="5127" width="18.140625" customWidth="1"/>
    <col min="5382" max="5382" width="21.5703125" customWidth="1"/>
    <col min="5383" max="5383" width="18.140625" customWidth="1"/>
    <col min="5638" max="5638" width="21.5703125" customWidth="1"/>
    <col min="5639" max="5639" width="18.140625" customWidth="1"/>
    <col min="5894" max="5894" width="21.5703125" customWidth="1"/>
    <col min="5895" max="5895" width="18.140625" customWidth="1"/>
    <col min="6150" max="6150" width="21.5703125" customWidth="1"/>
    <col min="6151" max="6151" width="18.140625" customWidth="1"/>
    <col min="6406" max="6406" width="21.5703125" customWidth="1"/>
    <col min="6407" max="6407" width="18.140625" customWidth="1"/>
    <col min="6662" max="6662" width="21.5703125" customWidth="1"/>
    <col min="6663" max="6663" width="18.140625" customWidth="1"/>
    <col min="6918" max="6918" width="21.5703125" customWidth="1"/>
    <col min="6919" max="6919" width="18.140625" customWidth="1"/>
    <col min="7174" max="7174" width="21.5703125" customWidth="1"/>
    <col min="7175" max="7175" width="18.140625" customWidth="1"/>
    <col min="7430" max="7430" width="21.5703125" customWidth="1"/>
    <col min="7431" max="7431" width="18.140625" customWidth="1"/>
    <col min="7686" max="7686" width="21.5703125" customWidth="1"/>
    <col min="7687" max="7687" width="18.140625" customWidth="1"/>
    <col min="7942" max="7942" width="21.5703125" customWidth="1"/>
    <col min="7943" max="7943" width="18.140625" customWidth="1"/>
    <col min="8198" max="8198" width="21.5703125" customWidth="1"/>
    <col min="8199" max="8199" width="18.140625" customWidth="1"/>
    <col min="8454" max="8454" width="21.5703125" customWidth="1"/>
    <col min="8455" max="8455" width="18.140625" customWidth="1"/>
    <col min="8710" max="8710" width="21.5703125" customWidth="1"/>
    <col min="8711" max="8711" width="18.140625" customWidth="1"/>
    <col min="8966" max="8966" width="21.5703125" customWidth="1"/>
    <col min="8967" max="8967" width="18.140625" customWidth="1"/>
    <col min="9222" max="9222" width="21.5703125" customWidth="1"/>
    <col min="9223" max="9223" width="18.140625" customWidth="1"/>
    <col min="9478" max="9478" width="21.5703125" customWidth="1"/>
    <col min="9479" max="9479" width="18.140625" customWidth="1"/>
    <col min="9734" max="9734" width="21.5703125" customWidth="1"/>
    <col min="9735" max="9735" width="18.140625" customWidth="1"/>
    <col min="9990" max="9990" width="21.5703125" customWidth="1"/>
    <col min="9991" max="9991" width="18.140625" customWidth="1"/>
    <col min="10246" max="10246" width="21.5703125" customWidth="1"/>
    <col min="10247" max="10247" width="18.140625" customWidth="1"/>
    <col min="10502" max="10502" width="21.5703125" customWidth="1"/>
    <col min="10503" max="10503" width="18.140625" customWidth="1"/>
    <col min="10758" max="10758" width="21.5703125" customWidth="1"/>
    <col min="10759" max="10759" width="18.140625" customWidth="1"/>
    <col min="11014" max="11014" width="21.5703125" customWidth="1"/>
    <col min="11015" max="11015" width="18.140625" customWidth="1"/>
    <col min="11270" max="11270" width="21.5703125" customWidth="1"/>
    <col min="11271" max="11271" width="18.140625" customWidth="1"/>
    <col min="11526" max="11526" width="21.5703125" customWidth="1"/>
    <col min="11527" max="11527" width="18.140625" customWidth="1"/>
    <col min="11782" max="11782" width="21.5703125" customWidth="1"/>
    <col min="11783" max="11783" width="18.140625" customWidth="1"/>
    <col min="12038" max="12038" width="21.5703125" customWidth="1"/>
    <col min="12039" max="12039" width="18.140625" customWidth="1"/>
    <col min="12294" max="12294" width="21.5703125" customWidth="1"/>
    <col min="12295" max="12295" width="18.140625" customWidth="1"/>
    <col min="12550" max="12550" width="21.5703125" customWidth="1"/>
    <col min="12551" max="12551" width="18.140625" customWidth="1"/>
    <col min="12806" max="12806" width="21.5703125" customWidth="1"/>
    <col min="12807" max="12807" width="18.140625" customWidth="1"/>
    <col min="13062" max="13062" width="21.5703125" customWidth="1"/>
    <col min="13063" max="13063" width="18.140625" customWidth="1"/>
    <col min="13318" max="13318" width="21.5703125" customWidth="1"/>
    <col min="13319" max="13319" width="18.140625" customWidth="1"/>
    <col min="13574" max="13574" width="21.5703125" customWidth="1"/>
    <col min="13575" max="13575" width="18.140625" customWidth="1"/>
    <col min="13830" max="13830" width="21.5703125" customWidth="1"/>
    <col min="13831" max="13831" width="18.140625" customWidth="1"/>
    <col min="14086" max="14086" width="21.5703125" customWidth="1"/>
    <col min="14087" max="14087" width="18.140625" customWidth="1"/>
    <col min="14342" max="14342" width="21.5703125" customWidth="1"/>
    <col min="14343" max="14343" width="18.140625" customWidth="1"/>
    <col min="14598" max="14598" width="21.5703125" customWidth="1"/>
    <col min="14599" max="14599" width="18.140625" customWidth="1"/>
    <col min="14854" max="14854" width="21.5703125" customWidth="1"/>
    <col min="14855" max="14855" width="18.140625" customWidth="1"/>
    <col min="15110" max="15110" width="21.5703125" customWidth="1"/>
    <col min="15111" max="15111" width="18.140625" customWidth="1"/>
    <col min="15366" max="15366" width="21.5703125" customWidth="1"/>
    <col min="15367" max="15367" width="18.140625" customWidth="1"/>
    <col min="15622" max="15622" width="21.5703125" customWidth="1"/>
    <col min="15623" max="15623" width="18.140625" customWidth="1"/>
    <col min="15878" max="15878" width="21.5703125" customWidth="1"/>
    <col min="15879" max="15879" width="18.140625" customWidth="1"/>
    <col min="16134" max="16134" width="21.5703125" customWidth="1"/>
    <col min="16135" max="16135" width="18.140625" customWidth="1"/>
  </cols>
  <sheetData>
    <row r="1" spans="1:13" ht="45.75" thickBot="1" x14ac:dyDescent="0.3">
      <c r="A1" s="1"/>
      <c r="B1" s="97" t="s">
        <v>68</v>
      </c>
      <c r="C1" s="98"/>
      <c r="D1" s="99"/>
      <c r="E1" s="2" t="s">
        <v>50</v>
      </c>
      <c r="F1" s="36">
        <v>213</v>
      </c>
      <c r="G1" s="41" t="s">
        <v>69</v>
      </c>
      <c r="H1" s="19">
        <v>213</v>
      </c>
      <c r="I1" s="19"/>
      <c r="J1" s="19"/>
      <c r="K1" s="41" t="s">
        <v>108</v>
      </c>
      <c r="L1" s="19"/>
      <c r="M1" s="19"/>
    </row>
    <row r="2" spans="1:13" ht="30.75" thickBot="1" x14ac:dyDescent="0.3">
      <c r="A2" s="26">
        <v>1</v>
      </c>
      <c r="B2" s="94" t="s">
        <v>0</v>
      </c>
      <c r="C2" s="95"/>
      <c r="D2" s="96"/>
      <c r="E2" s="4"/>
      <c r="F2" s="13"/>
      <c r="G2" s="19">
        <v>20</v>
      </c>
      <c r="H2" s="19"/>
      <c r="I2" s="19"/>
      <c r="J2" s="19"/>
      <c r="K2" s="19">
        <v>20</v>
      </c>
      <c r="L2" s="41" t="s">
        <v>109</v>
      </c>
      <c r="M2" s="19"/>
    </row>
    <row r="3" spans="1:13" ht="19.5" thickBot="1" x14ac:dyDescent="0.3">
      <c r="A3" s="27">
        <v>2</v>
      </c>
      <c r="B3" s="76" t="s">
        <v>1</v>
      </c>
      <c r="C3" s="74"/>
      <c r="D3" s="77"/>
      <c r="E3" s="4"/>
      <c r="F3" s="13"/>
      <c r="G3" s="19">
        <f>29+2</f>
        <v>31</v>
      </c>
      <c r="H3" s="19"/>
      <c r="I3" s="41" t="s">
        <v>74</v>
      </c>
      <c r="J3" s="41"/>
      <c r="K3" s="19">
        <v>31</v>
      </c>
      <c r="L3" s="19" t="s">
        <v>110</v>
      </c>
      <c r="M3" s="19"/>
    </row>
    <row r="4" spans="1:13" ht="75" x14ac:dyDescent="0.25">
      <c r="A4" s="27">
        <v>3</v>
      </c>
      <c r="B4" s="76" t="s">
        <v>2</v>
      </c>
      <c r="C4" s="74"/>
      <c r="D4" s="77"/>
      <c r="E4" s="4"/>
      <c r="F4" s="15"/>
      <c r="G4" s="19">
        <f>30+1</f>
        <v>31</v>
      </c>
      <c r="H4" s="19"/>
      <c r="I4" s="41" t="s">
        <v>75</v>
      </c>
      <c r="J4" s="41"/>
      <c r="K4" s="19">
        <v>30</v>
      </c>
      <c r="L4" s="41" t="s">
        <v>111</v>
      </c>
      <c r="M4" s="19"/>
    </row>
    <row r="5" spans="1:13" ht="30.75" thickBot="1" x14ac:dyDescent="0.3">
      <c r="A5" s="27">
        <v>4</v>
      </c>
      <c r="B5" s="76" t="s">
        <v>3</v>
      </c>
      <c r="C5" s="74"/>
      <c r="D5" s="77"/>
      <c r="E5" s="6"/>
      <c r="F5" s="15"/>
      <c r="G5" s="19">
        <v>40</v>
      </c>
      <c r="H5" s="19"/>
      <c r="I5" s="41" t="s">
        <v>70</v>
      </c>
      <c r="J5" s="41"/>
      <c r="K5" s="19">
        <v>41</v>
      </c>
      <c r="L5" s="41" t="s">
        <v>112</v>
      </c>
      <c r="M5" s="19"/>
    </row>
    <row r="6" spans="1:13" ht="30.75" thickBot="1" x14ac:dyDescent="0.3">
      <c r="A6" s="27">
        <v>5</v>
      </c>
      <c r="B6" s="76" t="s">
        <v>4</v>
      </c>
      <c r="C6" s="74"/>
      <c r="D6" s="77"/>
      <c r="E6" s="4"/>
      <c r="F6" s="15"/>
      <c r="G6" s="19">
        <v>27</v>
      </c>
      <c r="H6" s="19"/>
      <c r="I6" s="41" t="s">
        <v>76</v>
      </c>
      <c r="J6" s="41"/>
      <c r="K6" s="19">
        <v>28</v>
      </c>
      <c r="L6" s="41" t="s">
        <v>113</v>
      </c>
      <c r="M6" s="19"/>
    </row>
    <row r="7" spans="1:13" ht="19.5" thickBot="1" x14ac:dyDescent="0.3">
      <c r="A7" s="27">
        <v>6</v>
      </c>
      <c r="B7" s="76" t="s">
        <v>5</v>
      </c>
      <c r="C7" s="74"/>
      <c r="D7" s="77"/>
      <c r="E7" s="4"/>
      <c r="F7" s="15"/>
      <c r="G7" s="19">
        <v>16</v>
      </c>
      <c r="H7" s="19"/>
      <c r="I7" s="19"/>
      <c r="J7" s="19"/>
      <c r="K7" s="19">
        <v>16</v>
      </c>
      <c r="L7" s="19"/>
      <c r="M7" s="19"/>
    </row>
    <row r="8" spans="1:13" ht="30.75" thickBot="1" x14ac:dyDescent="0.3">
      <c r="A8" s="27">
        <v>7</v>
      </c>
      <c r="B8" s="84" t="s">
        <v>6</v>
      </c>
      <c r="C8" s="82"/>
      <c r="D8" s="83"/>
      <c r="E8" s="4"/>
      <c r="F8" s="13"/>
      <c r="G8" s="19">
        <v>10</v>
      </c>
      <c r="H8" s="19"/>
      <c r="I8" s="41" t="s">
        <v>71</v>
      </c>
      <c r="J8" s="41"/>
      <c r="K8" s="19">
        <v>11</v>
      </c>
      <c r="L8" s="19"/>
      <c r="M8" s="19"/>
    </row>
    <row r="9" spans="1:13" ht="19.5" thickBot="1" x14ac:dyDescent="0.3">
      <c r="A9" s="27">
        <v>8</v>
      </c>
      <c r="B9" s="84" t="s">
        <v>7</v>
      </c>
      <c r="C9" s="82"/>
      <c r="D9" s="83"/>
      <c r="E9" s="4"/>
      <c r="F9" s="15"/>
      <c r="G9" s="19">
        <v>10</v>
      </c>
      <c r="H9" s="19"/>
      <c r="I9" s="19"/>
      <c r="J9" s="19"/>
      <c r="K9" s="19">
        <v>10</v>
      </c>
      <c r="L9" s="19"/>
      <c r="M9" s="19"/>
    </row>
    <row r="10" spans="1:13" ht="45.75" thickBot="1" x14ac:dyDescent="0.3">
      <c r="A10" s="27">
        <v>9</v>
      </c>
      <c r="B10" s="84" t="s">
        <v>8</v>
      </c>
      <c r="C10" s="82"/>
      <c r="D10" s="83"/>
      <c r="E10" s="4"/>
      <c r="F10" s="15"/>
      <c r="G10" s="19">
        <v>9</v>
      </c>
      <c r="H10" s="19"/>
      <c r="I10" s="41" t="s">
        <v>72</v>
      </c>
      <c r="J10" s="41"/>
      <c r="K10" s="19">
        <v>9</v>
      </c>
      <c r="L10" s="41" t="s">
        <v>114</v>
      </c>
      <c r="M10" s="19"/>
    </row>
    <row r="11" spans="1:13" ht="19.5" thickBot="1" x14ac:dyDescent="0.3">
      <c r="A11" s="27">
        <v>10</v>
      </c>
      <c r="B11" s="84" t="s">
        <v>9</v>
      </c>
      <c r="C11" s="82"/>
      <c r="D11" s="83"/>
      <c r="E11" s="4"/>
      <c r="F11" s="13"/>
      <c r="G11" s="19">
        <v>11</v>
      </c>
      <c r="H11" s="19"/>
      <c r="I11" s="19"/>
      <c r="J11" s="19"/>
      <c r="K11" s="19">
        <v>11</v>
      </c>
      <c r="L11" s="19"/>
      <c r="M11" s="19"/>
    </row>
    <row r="12" spans="1:13" ht="19.5" thickBot="1" x14ac:dyDescent="0.3">
      <c r="A12" s="27">
        <v>11</v>
      </c>
      <c r="B12" s="84" t="s">
        <v>10</v>
      </c>
      <c r="C12" s="82"/>
      <c r="D12" s="83"/>
      <c r="E12" s="4"/>
      <c r="F12" s="13"/>
      <c r="G12" s="19">
        <v>11</v>
      </c>
      <c r="H12" s="19"/>
      <c r="I12" s="19"/>
      <c r="J12" s="19"/>
      <c r="K12" s="19">
        <v>11</v>
      </c>
      <c r="L12" s="19"/>
      <c r="M12" s="19"/>
    </row>
    <row r="13" spans="1:13" ht="30.75" thickBot="1" x14ac:dyDescent="0.3">
      <c r="A13" s="27">
        <v>12</v>
      </c>
      <c r="B13" s="84" t="s">
        <v>11</v>
      </c>
      <c r="C13" s="82"/>
      <c r="D13" s="83"/>
      <c r="E13" s="4"/>
      <c r="F13" s="13"/>
      <c r="G13" s="19">
        <v>10</v>
      </c>
      <c r="H13" s="19"/>
      <c r="I13" s="41" t="s">
        <v>73</v>
      </c>
      <c r="J13" s="41"/>
      <c r="K13" s="19">
        <v>11</v>
      </c>
      <c r="L13" s="19"/>
      <c r="M13" s="19"/>
    </row>
    <row r="14" spans="1:13" ht="19.5" hidden="1" thickBot="1" x14ac:dyDescent="0.3">
      <c r="A14" s="27">
        <v>13</v>
      </c>
      <c r="B14" s="84" t="s">
        <v>12</v>
      </c>
      <c r="C14" s="82"/>
      <c r="D14" s="83"/>
      <c r="E14" s="4"/>
      <c r="F14" s="13"/>
      <c r="G14" s="19"/>
      <c r="H14" s="19"/>
      <c r="I14" s="19"/>
      <c r="J14" s="19"/>
      <c r="K14" s="19"/>
      <c r="L14" s="19"/>
      <c r="M14" s="19"/>
    </row>
    <row r="15" spans="1:13" ht="19.5" thickBot="1" x14ac:dyDescent="0.3">
      <c r="A15" s="27">
        <v>13</v>
      </c>
      <c r="B15" s="84" t="s">
        <v>13</v>
      </c>
      <c r="C15" s="82"/>
      <c r="D15" s="83"/>
      <c r="E15" s="4"/>
      <c r="F15" s="15"/>
      <c r="G15" s="19">
        <v>8</v>
      </c>
      <c r="H15" s="19"/>
      <c r="I15" s="19"/>
      <c r="J15" s="19"/>
      <c r="K15" s="19">
        <v>8</v>
      </c>
      <c r="L15" s="19"/>
      <c r="M15" s="19"/>
    </row>
    <row r="16" spans="1:13" ht="19.5" thickBot="1" x14ac:dyDescent="0.3">
      <c r="A16" s="27">
        <v>14</v>
      </c>
      <c r="B16" s="84" t="s">
        <v>14</v>
      </c>
      <c r="C16" s="82"/>
      <c r="D16" s="83"/>
      <c r="E16" s="4"/>
      <c r="F16" s="13"/>
      <c r="G16" s="19">
        <v>11</v>
      </c>
      <c r="H16" s="19"/>
      <c r="I16" s="19"/>
      <c r="J16" s="19"/>
      <c r="K16" s="19">
        <v>10</v>
      </c>
      <c r="L16" s="19"/>
      <c r="M16" s="19"/>
    </row>
    <row r="17" spans="1:13" ht="19.5" thickBot="1" x14ac:dyDescent="0.3">
      <c r="A17" s="27">
        <v>15</v>
      </c>
      <c r="B17" s="84" t="s">
        <v>15</v>
      </c>
      <c r="C17" s="82"/>
      <c r="D17" s="83"/>
      <c r="E17" s="4"/>
      <c r="F17" s="13"/>
      <c r="G17" s="19">
        <v>8</v>
      </c>
      <c r="H17" s="19"/>
      <c r="I17" s="19"/>
      <c r="J17" s="19"/>
      <c r="K17" s="19">
        <v>8</v>
      </c>
      <c r="L17" s="19"/>
      <c r="M17" s="19"/>
    </row>
    <row r="18" spans="1:13" ht="19.5" thickBot="1" x14ac:dyDescent="0.3">
      <c r="A18" s="27">
        <v>16</v>
      </c>
      <c r="B18" s="84" t="s">
        <v>16</v>
      </c>
      <c r="C18" s="82"/>
      <c r="D18" s="83"/>
      <c r="E18" s="4"/>
      <c r="F18" s="13"/>
      <c r="G18" s="19">
        <v>11</v>
      </c>
      <c r="H18" s="19"/>
      <c r="I18" s="19"/>
      <c r="J18" s="19"/>
      <c r="K18" s="19">
        <v>10</v>
      </c>
      <c r="L18" s="19"/>
      <c r="M18" s="19"/>
    </row>
    <row r="19" spans="1:13" ht="19.5" thickBot="1" x14ac:dyDescent="0.3">
      <c r="A19" s="27">
        <v>17</v>
      </c>
      <c r="B19" s="84" t="s">
        <v>17</v>
      </c>
      <c r="C19" s="82"/>
      <c r="D19" s="83"/>
      <c r="E19" s="4"/>
      <c r="F19" s="15"/>
      <c r="G19" s="19">
        <v>7</v>
      </c>
      <c r="H19" s="19"/>
      <c r="I19" s="19"/>
      <c r="J19" s="19"/>
      <c r="K19" s="19">
        <v>7</v>
      </c>
      <c r="L19" s="19"/>
      <c r="M19" s="19"/>
    </row>
    <row r="20" spans="1:13" ht="30.75" thickBot="1" x14ac:dyDescent="0.3">
      <c r="A20" s="28">
        <v>18</v>
      </c>
      <c r="B20" s="85" t="s">
        <v>18</v>
      </c>
      <c r="C20" s="86"/>
      <c r="D20" s="87"/>
      <c r="E20" s="4"/>
      <c r="F20" s="13"/>
      <c r="G20" s="19">
        <v>6</v>
      </c>
      <c r="H20" s="25"/>
      <c r="I20" s="41" t="s">
        <v>77</v>
      </c>
      <c r="J20" s="41"/>
      <c r="K20" s="19">
        <v>6</v>
      </c>
      <c r="L20" s="41" t="s">
        <v>77</v>
      </c>
      <c r="M20" s="19"/>
    </row>
    <row r="21" spans="1:13" ht="21.75" customHeight="1" thickBot="1" x14ac:dyDescent="0.3">
      <c r="A21" s="29"/>
      <c r="B21" s="88" t="s">
        <v>78</v>
      </c>
      <c r="C21" s="89"/>
      <c r="D21" s="90"/>
      <c r="E21" s="4"/>
      <c r="F21" s="13"/>
      <c r="G21" s="42">
        <v>277</v>
      </c>
      <c r="H21" s="37"/>
      <c r="I21" s="42">
        <v>8</v>
      </c>
      <c r="J21" s="42">
        <v>285</v>
      </c>
      <c r="K21" s="42">
        <f>K20+K19+K18+K17+K16+K15+K13+K12+K11+K9+K10+K8+K7+K6+K5+K4+K3+K2</f>
        <v>278</v>
      </c>
      <c r="L21" s="19">
        <v>6</v>
      </c>
      <c r="M21" s="19">
        <f>K21+L21</f>
        <v>284</v>
      </c>
    </row>
    <row r="22" spans="1:13" ht="14.25" hidden="1" customHeight="1" thickBot="1" x14ac:dyDescent="0.3">
      <c r="A22" s="30">
        <v>21</v>
      </c>
      <c r="B22" s="91"/>
      <c r="C22" s="92"/>
      <c r="D22" s="93"/>
      <c r="E22" s="4"/>
      <c r="F22" s="13"/>
      <c r="G22" s="19"/>
      <c r="H22" s="19"/>
      <c r="I22" s="19"/>
      <c r="J22" s="19"/>
      <c r="K22" s="19"/>
      <c r="L22" s="19"/>
      <c r="M22" s="19"/>
    </row>
    <row r="23" spans="1:13" ht="16.5" hidden="1" customHeight="1" thickBot="1" x14ac:dyDescent="0.3">
      <c r="A23" s="26">
        <v>22</v>
      </c>
      <c r="B23" s="94"/>
      <c r="C23" s="95"/>
      <c r="D23" s="96"/>
      <c r="E23" s="4"/>
      <c r="F23" s="13"/>
      <c r="G23" s="19"/>
      <c r="H23" s="19"/>
      <c r="I23" s="19"/>
      <c r="J23" s="19"/>
      <c r="K23" s="19"/>
      <c r="L23" s="19"/>
      <c r="M23" s="19"/>
    </row>
    <row r="24" spans="1:13" ht="22.5" hidden="1" customHeight="1" thickBot="1" x14ac:dyDescent="0.3">
      <c r="A24" s="27">
        <v>23</v>
      </c>
      <c r="B24" s="76"/>
      <c r="C24" s="74"/>
      <c r="D24" s="77"/>
      <c r="E24" s="4"/>
      <c r="F24" s="13"/>
      <c r="G24" s="19"/>
      <c r="H24" s="19"/>
      <c r="I24" s="19"/>
      <c r="J24" s="19"/>
      <c r="K24" s="19"/>
      <c r="L24" s="19"/>
      <c r="M24" s="19"/>
    </row>
    <row r="25" spans="1:13" ht="15.75" hidden="1" customHeight="1" thickBot="1" x14ac:dyDescent="0.3">
      <c r="A25" s="27">
        <v>24</v>
      </c>
      <c r="B25" s="76"/>
      <c r="C25" s="74"/>
      <c r="D25" s="77"/>
      <c r="E25" s="4"/>
      <c r="F25" s="13"/>
      <c r="G25" s="19"/>
      <c r="H25" s="19"/>
      <c r="I25" s="25"/>
      <c r="J25" s="25"/>
      <c r="K25" s="19"/>
      <c r="L25" s="19"/>
      <c r="M25" s="19"/>
    </row>
    <row r="26" spans="1:13" ht="20.25" hidden="1" customHeight="1" thickBot="1" x14ac:dyDescent="0.3">
      <c r="A26" s="27">
        <v>25</v>
      </c>
      <c r="B26" s="76"/>
      <c r="C26" s="74"/>
      <c r="D26" s="77"/>
      <c r="E26" s="4"/>
      <c r="F26" s="13"/>
      <c r="G26" s="19"/>
      <c r="H26" s="19"/>
      <c r="I26" s="19"/>
      <c r="J26" s="19"/>
      <c r="K26" s="19"/>
      <c r="L26" s="19"/>
      <c r="M26" s="19"/>
    </row>
    <row r="27" spans="1:13" ht="19.5" hidden="1" thickBot="1" x14ac:dyDescent="0.3">
      <c r="A27" s="27">
        <v>26</v>
      </c>
      <c r="B27" s="76"/>
      <c r="C27" s="74"/>
      <c r="D27" s="77"/>
      <c r="E27" s="4"/>
      <c r="F27" s="13"/>
      <c r="G27" s="19"/>
      <c r="H27" s="19"/>
      <c r="I27" s="19"/>
      <c r="J27" s="19"/>
      <c r="K27" s="25"/>
      <c r="L27" s="19"/>
      <c r="M27" s="19"/>
    </row>
    <row r="28" spans="1:13" ht="15.75" hidden="1" customHeight="1" thickBot="1" x14ac:dyDescent="0.3">
      <c r="A28" s="27">
        <v>27</v>
      </c>
      <c r="B28" s="76"/>
      <c r="C28" s="74"/>
      <c r="D28" s="77"/>
      <c r="E28" s="4"/>
      <c r="F28" s="13"/>
      <c r="G28" s="19"/>
      <c r="H28" s="19"/>
      <c r="I28" s="19"/>
      <c r="J28" s="19"/>
      <c r="K28" s="19"/>
      <c r="L28" s="19"/>
      <c r="M28" s="19"/>
    </row>
    <row r="29" spans="1:13" ht="15" hidden="1" customHeight="1" thickBot="1" x14ac:dyDescent="0.3">
      <c r="A29" s="27">
        <v>28</v>
      </c>
      <c r="B29" s="76"/>
      <c r="C29" s="74"/>
      <c r="D29" s="77"/>
      <c r="E29" s="4"/>
      <c r="F29" s="13"/>
      <c r="G29" s="19"/>
      <c r="H29" s="19"/>
      <c r="I29" s="19"/>
      <c r="J29" s="19"/>
      <c r="K29" s="19"/>
      <c r="L29" s="19"/>
      <c r="M29" s="19"/>
    </row>
    <row r="30" spans="1:13" ht="21" hidden="1" customHeight="1" thickBot="1" x14ac:dyDescent="0.3">
      <c r="A30" s="27">
        <v>29</v>
      </c>
      <c r="B30" s="76"/>
      <c r="C30" s="74"/>
      <c r="D30" s="77"/>
      <c r="E30" s="4"/>
      <c r="F30" s="13"/>
      <c r="G30" s="19"/>
      <c r="H30" s="19"/>
      <c r="I30" s="19"/>
      <c r="J30" s="19"/>
      <c r="K30" s="19"/>
      <c r="L30" s="19"/>
      <c r="M30" s="19"/>
    </row>
    <row r="31" spans="1:13" ht="19.5" hidden="1" customHeight="1" thickBot="1" x14ac:dyDescent="0.3">
      <c r="A31" s="27">
        <v>30</v>
      </c>
      <c r="B31" s="74"/>
      <c r="C31" s="74"/>
      <c r="D31" s="74"/>
      <c r="E31" s="4"/>
      <c r="F31" s="13"/>
      <c r="G31" s="19"/>
      <c r="H31" s="19"/>
      <c r="I31" s="19"/>
      <c r="J31" s="19"/>
      <c r="K31" s="19"/>
      <c r="L31" s="19"/>
      <c r="M31" s="19"/>
    </row>
    <row r="32" spans="1:13" ht="12.75" hidden="1" customHeight="1" thickBot="1" x14ac:dyDescent="0.3">
      <c r="A32" s="27">
        <v>31</v>
      </c>
      <c r="B32" s="76"/>
      <c r="C32" s="74"/>
      <c r="D32" s="77"/>
      <c r="E32" s="4"/>
      <c r="F32" s="13"/>
      <c r="G32" s="19"/>
      <c r="H32" s="19"/>
      <c r="I32" s="19"/>
      <c r="J32" s="19"/>
      <c r="K32" s="19"/>
      <c r="L32" s="19"/>
      <c r="M32" s="19"/>
    </row>
    <row r="33" spans="1:13" ht="14.25" hidden="1" customHeight="1" thickBot="1" x14ac:dyDescent="0.3">
      <c r="A33" s="27">
        <v>32</v>
      </c>
      <c r="B33" s="76"/>
      <c r="C33" s="74"/>
      <c r="D33" s="77"/>
      <c r="E33" s="4"/>
      <c r="F33" s="13"/>
      <c r="G33" s="19"/>
      <c r="H33" s="19"/>
      <c r="I33" s="19"/>
      <c r="J33" s="19"/>
      <c r="K33" s="19"/>
      <c r="L33" s="19"/>
      <c r="M33" s="19"/>
    </row>
    <row r="34" spans="1:13" ht="15" hidden="1" customHeight="1" thickBot="1" x14ac:dyDescent="0.3">
      <c r="A34" s="31">
        <v>33</v>
      </c>
      <c r="B34" s="78"/>
      <c r="C34" s="79"/>
      <c r="D34" s="80"/>
      <c r="E34" s="4"/>
      <c r="F34" s="13"/>
      <c r="G34" s="19"/>
      <c r="H34" s="19"/>
      <c r="I34" s="19"/>
      <c r="J34" s="19"/>
      <c r="K34" s="19"/>
      <c r="L34" s="19"/>
      <c r="M34" s="19"/>
    </row>
    <row r="35" spans="1:13" ht="19.5" hidden="1" thickBot="1" x14ac:dyDescent="0.3">
      <c r="A35" s="32">
        <v>34</v>
      </c>
      <c r="B35" s="81"/>
      <c r="C35" s="82"/>
      <c r="D35" s="83"/>
      <c r="E35" s="4"/>
      <c r="F35" s="13"/>
      <c r="G35" s="19"/>
      <c r="H35" s="19"/>
      <c r="I35" s="19"/>
      <c r="J35" s="19"/>
      <c r="K35" s="19"/>
      <c r="L35" s="19"/>
      <c r="M35" s="19"/>
    </row>
    <row r="36" spans="1:13" ht="13.5" hidden="1" customHeight="1" thickBot="1" x14ac:dyDescent="0.3">
      <c r="A36" s="32">
        <v>35</v>
      </c>
      <c r="B36" s="81"/>
      <c r="C36" s="82"/>
      <c r="D36" s="83"/>
      <c r="E36" s="4"/>
      <c r="F36" s="13"/>
      <c r="G36" s="19"/>
      <c r="H36" s="19"/>
      <c r="I36" s="19"/>
      <c r="J36" s="19"/>
      <c r="K36" s="19"/>
      <c r="L36" s="19"/>
      <c r="M36" s="19"/>
    </row>
    <row r="37" spans="1:13" ht="17.25" hidden="1" customHeight="1" thickBot="1" x14ac:dyDescent="0.3">
      <c r="A37" s="33">
        <v>36</v>
      </c>
      <c r="B37" s="74"/>
      <c r="C37" s="74"/>
      <c r="D37" s="74"/>
      <c r="E37" s="4"/>
      <c r="F37" s="13"/>
      <c r="G37" s="19"/>
      <c r="H37" s="19"/>
      <c r="I37" s="19"/>
      <c r="J37" s="19"/>
      <c r="K37" s="19"/>
      <c r="L37" s="19"/>
      <c r="M37" s="19"/>
    </row>
    <row r="38" spans="1:13" ht="16.5" hidden="1" customHeight="1" thickBot="1" x14ac:dyDescent="0.3">
      <c r="A38" s="33">
        <v>37</v>
      </c>
      <c r="B38" s="74"/>
      <c r="C38" s="74"/>
      <c r="D38" s="74"/>
      <c r="E38" s="4"/>
      <c r="F38" s="13"/>
      <c r="G38" s="19"/>
      <c r="H38" s="19"/>
      <c r="I38" s="19"/>
      <c r="J38" s="19"/>
      <c r="K38" s="19"/>
      <c r="L38" s="19"/>
      <c r="M38" s="19"/>
    </row>
    <row r="39" spans="1:13" ht="19.5" hidden="1" thickBot="1" x14ac:dyDescent="0.3">
      <c r="A39" s="33">
        <v>38</v>
      </c>
      <c r="B39" s="74"/>
      <c r="C39" s="74"/>
      <c r="D39" s="74"/>
      <c r="E39" s="4"/>
      <c r="F39" s="13"/>
      <c r="G39" s="19"/>
      <c r="H39" s="19"/>
      <c r="I39" s="19"/>
      <c r="J39" s="19"/>
      <c r="K39" s="19"/>
      <c r="L39" s="19"/>
      <c r="M39" s="19"/>
    </row>
    <row r="40" spans="1:13" ht="36.75" hidden="1" customHeight="1" thickBot="1" x14ac:dyDescent="0.3">
      <c r="A40" s="33">
        <v>39</v>
      </c>
      <c r="B40" s="74"/>
      <c r="C40" s="74"/>
      <c r="D40" s="74"/>
      <c r="E40" s="4"/>
      <c r="F40" s="13"/>
      <c r="G40" s="19"/>
      <c r="H40" s="19"/>
      <c r="I40" s="19"/>
      <c r="J40" s="19"/>
      <c r="K40" s="19"/>
      <c r="L40" s="19"/>
      <c r="M40" s="19"/>
    </row>
    <row r="41" spans="1:13" ht="20.25" hidden="1" customHeight="1" thickBot="1" x14ac:dyDescent="0.3">
      <c r="A41" s="33">
        <v>40</v>
      </c>
      <c r="B41" s="74"/>
      <c r="C41" s="74"/>
      <c r="D41" s="74"/>
      <c r="E41" s="4"/>
      <c r="F41" s="13"/>
      <c r="G41" s="19"/>
      <c r="H41" s="19"/>
      <c r="I41" s="19"/>
      <c r="J41" s="19"/>
      <c r="K41" s="19"/>
      <c r="L41" s="19"/>
      <c r="M41" s="19"/>
    </row>
    <row r="42" spans="1:13" ht="18.75" hidden="1" x14ac:dyDescent="0.25">
      <c r="A42" s="33"/>
      <c r="B42" s="75" t="s">
        <v>39</v>
      </c>
      <c r="C42" s="75"/>
      <c r="D42" s="75"/>
      <c r="E42" s="4">
        <f>E41+E40+E39+E38+E37+E36+E35+E34+E33+E32+E31+E30+E29+E28+E27+E26+E25+E24+E23+E22+E21+E20+E19+E18+E17+E16+E15+E14+E13+E12+E11+E10+E9+E8+E7+E6+E5+E4+E3+E2</f>
        <v>0</v>
      </c>
      <c r="F42" s="13">
        <f>F35+F31+F27+F23</f>
        <v>0</v>
      </c>
      <c r="G42" s="19"/>
      <c r="H42" s="19"/>
      <c r="I42" s="19"/>
      <c r="J42" s="19"/>
      <c r="K42" s="19"/>
      <c r="L42" s="19"/>
      <c r="M42" s="19"/>
    </row>
  </sheetData>
  <mergeCells count="42"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95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I26" sqref="I26"/>
    </sheetView>
  </sheetViews>
  <sheetFormatPr defaultRowHeight="15" x14ac:dyDescent="0.25"/>
  <cols>
    <col min="4" max="4" width="20.85546875" customWidth="1"/>
    <col min="5" max="5" width="21.42578125" customWidth="1"/>
    <col min="6" max="6" width="24.28515625" style="53" customWidth="1"/>
    <col min="7" max="7" width="11.5703125" customWidth="1"/>
    <col min="8" max="8" width="0.140625" customWidth="1"/>
    <col min="9" max="9" width="11.5703125" customWidth="1"/>
    <col min="10" max="10" width="13.85546875" customWidth="1"/>
    <col min="11" max="11" width="11.140625" customWidth="1"/>
    <col min="12" max="12" width="12.28515625" customWidth="1"/>
    <col min="16" max="16" width="13.5703125" customWidth="1"/>
    <col min="261" max="261" width="21.5703125" customWidth="1"/>
    <col min="262" max="262" width="18.140625" customWidth="1"/>
    <col min="517" max="517" width="21.5703125" customWidth="1"/>
    <col min="518" max="518" width="18.140625" customWidth="1"/>
    <col min="773" max="773" width="21.5703125" customWidth="1"/>
    <col min="774" max="774" width="18.140625" customWidth="1"/>
    <col min="1029" max="1029" width="21.5703125" customWidth="1"/>
    <col min="1030" max="1030" width="18.140625" customWidth="1"/>
    <col min="1285" max="1285" width="21.5703125" customWidth="1"/>
    <col min="1286" max="1286" width="18.140625" customWidth="1"/>
    <col min="1541" max="1541" width="21.5703125" customWidth="1"/>
    <col min="1542" max="1542" width="18.140625" customWidth="1"/>
    <col min="1797" max="1797" width="21.5703125" customWidth="1"/>
    <col min="1798" max="1798" width="18.140625" customWidth="1"/>
    <col min="2053" max="2053" width="21.5703125" customWidth="1"/>
    <col min="2054" max="2054" width="18.140625" customWidth="1"/>
    <col min="2309" max="2309" width="21.5703125" customWidth="1"/>
    <col min="2310" max="2310" width="18.140625" customWidth="1"/>
    <col min="2565" max="2565" width="21.5703125" customWidth="1"/>
    <col min="2566" max="2566" width="18.140625" customWidth="1"/>
    <col min="2821" max="2821" width="21.5703125" customWidth="1"/>
    <col min="2822" max="2822" width="18.140625" customWidth="1"/>
    <col min="3077" max="3077" width="21.5703125" customWidth="1"/>
    <col min="3078" max="3078" width="18.140625" customWidth="1"/>
    <col min="3333" max="3333" width="21.5703125" customWidth="1"/>
    <col min="3334" max="3334" width="18.140625" customWidth="1"/>
    <col min="3589" max="3589" width="21.5703125" customWidth="1"/>
    <col min="3590" max="3590" width="18.140625" customWidth="1"/>
    <col min="3845" max="3845" width="21.5703125" customWidth="1"/>
    <col min="3846" max="3846" width="18.140625" customWidth="1"/>
    <col min="4101" max="4101" width="21.5703125" customWidth="1"/>
    <col min="4102" max="4102" width="18.140625" customWidth="1"/>
    <col min="4357" max="4357" width="21.5703125" customWidth="1"/>
    <col min="4358" max="4358" width="18.140625" customWidth="1"/>
    <col min="4613" max="4613" width="21.5703125" customWidth="1"/>
    <col min="4614" max="4614" width="18.140625" customWidth="1"/>
    <col min="4869" max="4869" width="21.5703125" customWidth="1"/>
    <col min="4870" max="4870" width="18.140625" customWidth="1"/>
    <col min="5125" max="5125" width="21.5703125" customWidth="1"/>
    <col min="5126" max="5126" width="18.140625" customWidth="1"/>
    <col min="5381" max="5381" width="21.5703125" customWidth="1"/>
    <col min="5382" max="5382" width="18.140625" customWidth="1"/>
    <col min="5637" max="5637" width="21.5703125" customWidth="1"/>
    <col min="5638" max="5638" width="18.140625" customWidth="1"/>
    <col min="5893" max="5893" width="21.5703125" customWidth="1"/>
    <col min="5894" max="5894" width="18.140625" customWidth="1"/>
    <col min="6149" max="6149" width="21.5703125" customWidth="1"/>
    <col min="6150" max="6150" width="18.140625" customWidth="1"/>
    <col min="6405" max="6405" width="21.5703125" customWidth="1"/>
    <col min="6406" max="6406" width="18.140625" customWidth="1"/>
    <col min="6661" max="6661" width="21.5703125" customWidth="1"/>
    <col min="6662" max="6662" width="18.140625" customWidth="1"/>
    <col min="6917" max="6917" width="21.5703125" customWidth="1"/>
    <col min="6918" max="6918" width="18.140625" customWidth="1"/>
    <col min="7173" max="7173" width="21.5703125" customWidth="1"/>
    <col min="7174" max="7174" width="18.140625" customWidth="1"/>
    <col min="7429" max="7429" width="21.5703125" customWidth="1"/>
    <col min="7430" max="7430" width="18.140625" customWidth="1"/>
    <col min="7685" max="7685" width="21.5703125" customWidth="1"/>
    <col min="7686" max="7686" width="18.140625" customWidth="1"/>
    <col min="7941" max="7941" width="21.5703125" customWidth="1"/>
    <col min="7942" max="7942" width="18.140625" customWidth="1"/>
    <col min="8197" max="8197" width="21.5703125" customWidth="1"/>
    <col min="8198" max="8198" width="18.140625" customWidth="1"/>
    <col min="8453" max="8453" width="21.5703125" customWidth="1"/>
    <col min="8454" max="8454" width="18.140625" customWidth="1"/>
    <col min="8709" max="8709" width="21.5703125" customWidth="1"/>
    <col min="8710" max="8710" width="18.140625" customWidth="1"/>
    <col min="8965" max="8965" width="21.5703125" customWidth="1"/>
    <col min="8966" max="8966" width="18.140625" customWidth="1"/>
    <col min="9221" max="9221" width="21.5703125" customWidth="1"/>
    <col min="9222" max="9222" width="18.140625" customWidth="1"/>
    <col min="9477" max="9477" width="21.5703125" customWidth="1"/>
    <col min="9478" max="9478" width="18.140625" customWidth="1"/>
    <col min="9733" max="9733" width="21.5703125" customWidth="1"/>
    <col min="9734" max="9734" width="18.140625" customWidth="1"/>
    <col min="9989" max="9989" width="21.5703125" customWidth="1"/>
    <col min="9990" max="9990" width="18.140625" customWidth="1"/>
    <col min="10245" max="10245" width="21.5703125" customWidth="1"/>
    <col min="10246" max="10246" width="18.140625" customWidth="1"/>
    <col min="10501" max="10501" width="21.5703125" customWidth="1"/>
    <col min="10502" max="10502" width="18.140625" customWidth="1"/>
    <col min="10757" max="10757" width="21.5703125" customWidth="1"/>
    <col min="10758" max="10758" width="18.140625" customWidth="1"/>
    <col min="11013" max="11013" width="21.5703125" customWidth="1"/>
    <col min="11014" max="11014" width="18.140625" customWidth="1"/>
    <col min="11269" max="11269" width="21.5703125" customWidth="1"/>
    <col min="11270" max="11270" width="18.140625" customWidth="1"/>
    <col min="11525" max="11525" width="21.5703125" customWidth="1"/>
    <col min="11526" max="11526" width="18.140625" customWidth="1"/>
    <col min="11781" max="11781" width="21.5703125" customWidth="1"/>
    <col min="11782" max="11782" width="18.140625" customWidth="1"/>
    <col min="12037" max="12037" width="21.5703125" customWidth="1"/>
    <col min="12038" max="12038" width="18.140625" customWidth="1"/>
    <col min="12293" max="12293" width="21.5703125" customWidth="1"/>
    <col min="12294" max="12294" width="18.140625" customWidth="1"/>
    <col min="12549" max="12549" width="21.5703125" customWidth="1"/>
    <col min="12550" max="12550" width="18.140625" customWidth="1"/>
    <col min="12805" max="12805" width="21.5703125" customWidth="1"/>
    <col min="12806" max="12806" width="18.140625" customWidth="1"/>
    <col min="13061" max="13061" width="21.5703125" customWidth="1"/>
    <col min="13062" max="13062" width="18.140625" customWidth="1"/>
    <col min="13317" max="13317" width="21.5703125" customWidth="1"/>
    <col min="13318" max="13318" width="18.140625" customWidth="1"/>
    <col min="13573" max="13573" width="21.5703125" customWidth="1"/>
    <col min="13574" max="13574" width="18.140625" customWidth="1"/>
    <col min="13829" max="13829" width="21.5703125" customWidth="1"/>
    <col min="13830" max="13830" width="18.140625" customWidth="1"/>
    <col min="14085" max="14085" width="21.5703125" customWidth="1"/>
    <col min="14086" max="14086" width="18.140625" customWidth="1"/>
    <col min="14341" max="14341" width="21.5703125" customWidth="1"/>
    <col min="14342" max="14342" width="18.140625" customWidth="1"/>
    <col min="14597" max="14597" width="21.5703125" customWidth="1"/>
    <col min="14598" max="14598" width="18.140625" customWidth="1"/>
    <col min="14853" max="14853" width="21.5703125" customWidth="1"/>
    <col min="14854" max="14854" width="18.140625" customWidth="1"/>
    <col min="15109" max="15109" width="21.5703125" customWidth="1"/>
    <col min="15110" max="15110" width="18.140625" customWidth="1"/>
    <col min="15365" max="15365" width="21.5703125" customWidth="1"/>
    <col min="15366" max="15366" width="18.140625" customWidth="1"/>
    <col min="15621" max="15621" width="21.5703125" customWidth="1"/>
    <col min="15622" max="15622" width="18.140625" customWidth="1"/>
    <col min="15877" max="15877" width="21.5703125" customWidth="1"/>
    <col min="15878" max="15878" width="18.140625" customWidth="1"/>
    <col min="16133" max="16133" width="21.5703125" customWidth="1"/>
    <col min="16134" max="16134" width="18.140625" customWidth="1"/>
  </cols>
  <sheetData>
    <row r="1" spans="1:6" ht="42.75" x14ac:dyDescent="0.25">
      <c r="A1" s="56"/>
      <c r="B1" s="122" t="s">
        <v>60</v>
      </c>
      <c r="C1" s="122"/>
      <c r="D1" s="122"/>
      <c r="E1" s="56" t="s">
        <v>171</v>
      </c>
      <c r="F1" s="49" t="s">
        <v>161</v>
      </c>
    </row>
    <row r="2" spans="1:6" x14ac:dyDescent="0.25">
      <c r="A2" s="32">
        <v>1</v>
      </c>
      <c r="B2" s="121" t="s">
        <v>53</v>
      </c>
      <c r="C2" s="121"/>
      <c r="D2" s="121"/>
      <c r="E2" s="45" t="s">
        <v>172</v>
      </c>
      <c r="F2" s="50">
        <v>64421.54</v>
      </c>
    </row>
    <row r="3" spans="1:6" x14ac:dyDescent="0.25">
      <c r="A3" s="32">
        <v>2</v>
      </c>
      <c r="B3" s="121" t="s">
        <v>54</v>
      </c>
      <c r="C3" s="121"/>
      <c r="D3" s="121"/>
      <c r="E3" s="45" t="s">
        <v>173</v>
      </c>
      <c r="F3" s="50">
        <v>69446.64</v>
      </c>
    </row>
    <row r="4" spans="1:6" x14ac:dyDescent="0.25">
      <c r="A4" s="32">
        <v>3</v>
      </c>
      <c r="B4" s="121" t="s">
        <v>55</v>
      </c>
      <c r="C4" s="121"/>
      <c r="D4" s="121"/>
      <c r="E4" s="45" t="s">
        <v>174</v>
      </c>
      <c r="F4" s="50">
        <v>71099.87</v>
      </c>
    </row>
    <row r="5" spans="1:6" x14ac:dyDescent="0.25">
      <c r="A5" s="32">
        <v>4</v>
      </c>
      <c r="B5" s="121" t="s">
        <v>56</v>
      </c>
      <c r="C5" s="121"/>
      <c r="D5" s="121"/>
      <c r="E5" s="45" t="s">
        <v>175</v>
      </c>
      <c r="F5" s="50">
        <v>62951.33</v>
      </c>
    </row>
    <row r="6" spans="1:6" x14ac:dyDescent="0.25">
      <c r="A6" s="32">
        <v>5</v>
      </c>
      <c r="B6" s="121" t="s">
        <v>57</v>
      </c>
      <c r="C6" s="121"/>
      <c r="D6" s="121"/>
      <c r="E6" s="45" t="s">
        <v>176</v>
      </c>
      <c r="F6" s="50">
        <v>73420.039999999994</v>
      </c>
    </row>
    <row r="7" spans="1:6" x14ac:dyDescent="0.25">
      <c r="A7" s="32">
        <v>6</v>
      </c>
      <c r="B7" s="121" t="s">
        <v>58</v>
      </c>
      <c r="C7" s="121"/>
      <c r="D7" s="121"/>
      <c r="E7" s="45" t="s">
        <v>177</v>
      </c>
      <c r="F7" s="50">
        <v>72972.81</v>
      </c>
    </row>
    <row r="8" spans="1:6" ht="16.5" customHeight="1" x14ac:dyDescent="0.25">
      <c r="A8" s="32">
        <v>7</v>
      </c>
      <c r="B8" s="121" t="s">
        <v>6</v>
      </c>
      <c r="C8" s="121"/>
      <c r="D8" s="121"/>
      <c r="E8" s="45" t="s">
        <v>207</v>
      </c>
      <c r="F8" s="50">
        <v>48227.22</v>
      </c>
    </row>
    <row r="9" spans="1:6" x14ac:dyDescent="0.25">
      <c r="A9" s="32">
        <v>8</v>
      </c>
      <c r="B9" s="121" t="s">
        <v>7</v>
      </c>
      <c r="C9" s="121"/>
      <c r="D9" s="121"/>
      <c r="E9" s="45" t="s">
        <v>178</v>
      </c>
      <c r="F9" s="50">
        <v>62124</v>
      </c>
    </row>
    <row r="10" spans="1:6" x14ac:dyDescent="0.25">
      <c r="A10" s="32">
        <v>9</v>
      </c>
      <c r="B10" s="121" t="s">
        <v>8</v>
      </c>
      <c r="C10" s="121"/>
      <c r="D10" s="121"/>
      <c r="E10" s="45" t="s">
        <v>179</v>
      </c>
      <c r="F10" s="50">
        <v>61084.19</v>
      </c>
    </row>
    <row r="11" spans="1:6" x14ac:dyDescent="0.25">
      <c r="A11" s="32">
        <v>10</v>
      </c>
      <c r="B11" s="121" t="s">
        <v>9</v>
      </c>
      <c r="C11" s="121"/>
      <c r="D11" s="121"/>
      <c r="E11" s="45" t="s">
        <v>180</v>
      </c>
      <c r="F11" s="50">
        <v>66575.12</v>
      </c>
    </row>
    <row r="12" spans="1:6" x14ac:dyDescent="0.25">
      <c r="A12" s="32">
        <v>11</v>
      </c>
      <c r="B12" s="121" t="s">
        <v>10</v>
      </c>
      <c r="C12" s="121"/>
      <c r="D12" s="121"/>
      <c r="E12" s="45" t="s">
        <v>181</v>
      </c>
      <c r="F12" s="50">
        <v>56024.6</v>
      </c>
    </row>
    <row r="13" spans="1:6" x14ac:dyDescent="0.25">
      <c r="A13" s="32">
        <v>12</v>
      </c>
      <c r="B13" s="121" t="s">
        <v>11</v>
      </c>
      <c r="C13" s="121"/>
      <c r="D13" s="121"/>
      <c r="E13" s="45" t="s">
        <v>182</v>
      </c>
      <c r="F13" s="50">
        <v>42973.29</v>
      </c>
    </row>
    <row r="14" spans="1:6" x14ac:dyDescent="0.25">
      <c r="A14" s="32">
        <v>13</v>
      </c>
      <c r="B14" s="121" t="s">
        <v>13</v>
      </c>
      <c r="C14" s="121"/>
      <c r="D14" s="121"/>
      <c r="E14" s="45" t="s">
        <v>208</v>
      </c>
      <c r="F14" s="50">
        <v>60514.22</v>
      </c>
    </row>
    <row r="15" spans="1:6" x14ac:dyDescent="0.25">
      <c r="A15" s="32">
        <v>14</v>
      </c>
      <c r="B15" s="121" t="s">
        <v>14</v>
      </c>
      <c r="C15" s="121"/>
      <c r="D15" s="121"/>
      <c r="E15" s="45" t="s">
        <v>183</v>
      </c>
      <c r="F15" s="50">
        <v>68001.2</v>
      </c>
    </row>
    <row r="16" spans="1:6" x14ac:dyDescent="0.25">
      <c r="A16" s="32">
        <v>15</v>
      </c>
      <c r="B16" s="121" t="s">
        <v>15</v>
      </c>
      <c r="C16" s="121"/>
      <c r="D16" s="121"/>
      <c r="E16" s="45" t="s">
        <v>184</v>
      </c>
      <c r="F16" s="50">
        <v>42564.800000000003</v>
      </c>
    </row>
    <row r="17" spans="1:6" x14ac:dyDescent="0.25">
      <c r="A17" s="32">
        <v>16</v>
      </c>
      <c r="B17" s="121" t="s">
        <v>16</v>
      </c>
      <c r="C17" s="121"/>
      <c r="D17" s="121"/>
      <c r="E17" s="45" t="s">
        <v>185</v>
      </c>
      <c r="F17" s="50">
        <v>49033.7</v>
      </c>
    </row>
    <row r="18" spans="1:6" x14ac:dyDescent="0.25">
      <c r="A18" s="32">
        <v>17</v>
      </c>
      <c r="B18" s="121" t="s">
        <v>80</v>
      </c>
      <c r="C18" s="121"/>
      <c r="D18" s="121"/>
      <c r="E18" s="45" t="s">
        <v>186</v>
      </c>
      <c r="F18" s="50">
        <v>60756.51</v>
      </c>
    </row>
    <row r="19" spans="1:6" x14ac:dyDescent="0.25">
      <c r="A19" s="32">
        <v>18</v>
      </c>
      <c r="B19" s="121" t="s">
        <v>61</v>
      </c>
      <c r="C19" s="121"/>
      <c r="D19" s="121"/>
      <c r="E19" s="45" t="s">
        <v>187</v>
      </c>
      <c r="F19" s="50">
        <v>58664.24</v>
      </c>
    </row>
    <row r="20" spans="1:6" x14ac:dyDescent="0.25">
      <c r="A20" s="32">
        <v>19</v>
      </c>
      <c r="B20" s="121" t="s">
        <v>83</v>
      </c>
      <c r="C20" s="121"/>
      <c r="D20" s="121"/>
      <c r="E20" s="46" t="s">
        <v>188</v>
      </c>
      <c r="F20" s="50">
        <v>20004.150000000001</v>
      </c>
    </row>
    <row r="21" spans="1:6" x14ac:dyDescent="0.25">
      <c r="A21" s="32"/>
      <c r="B21" s="121" t="s">
        <v>83</v>
      </c>
      <c r="C21" s="121"/>
      <c r="D21" s="121"/>
      <c r="E21" s="46" t="s">
        <v>211</v>
      </c>
      <c r="F21" s="50">
        <v>38444.800000000003</v>
      </c>
    </row>
    <row r="22" spans="1:6" x14ac:dyDescent="0.25">
      <c r="A22" s="32">
        <v>20</v>
      </c>
      <c r="B22" s="121" t="s">
        <v>84</v>
      </c>
      <c r="C22" s="121"/>
      <c r="D22" s="121"/>
      <c r="E22" s="46" t="s">
        <v>189</v>
      </c>
      <c r="F22" s="50">
        <v>60449.56</v>
      </c>
    </row>
    <row r="23" spans="1:6" ht="19.5" customHeight="1" x14ac:dyDescent="0.25">
      <c r="A23" s="32">
        <v>21</v>
      </c>
      <c r="B23" s="121" t="s">
        <v>85</v>
      </c>
      <c r="C23" s="121"/>
      <c r="D23" s="121"/>
      <c r="E23" s="46" t="s">
        <v>190</v>
      </c>
      <c r="F23" s="50">
        <v>41293.949999999997</v>
      </c>
    </row>
    <row r="24" spans="1:6" x14ac:dyDescent="0.25">
      <c r="A24" s="32">
        <v>22</v>
      </c>
      <c r="B24" s="121" t="s">
        <v>86</v>
      </c>
      <c r="C24" s="121"/>
      <c r="D24" s="121"/>
      <c r="E24" s="46" t="s">
        <v>191</v>
      </c>
      <c r="F24" s="50">
        <v>40622.81</v>
      </c>
    </row>
    <row r="25" spans="1:6" x14ac:dyDescent="0.25">
      <c r="A25" s="32">
        <v>23</v>
      </c>
      <c r="B25" s="121" t="s">
        <v>87</v>
      </c>
      <c r="C25" s="121"/>
      <c r="D25" s="121"/>
      <c r="E25" s="46" t="s">
        <v>192</v>
      </c>
      <c r="F25" s="50">
        <v>30223.03</v>
      </c>
    </row>
    <row r="26" spans="1:6" x14ac:dyDescent="0.25">
      <c r="A26" s="32">
        <v>24</v>
      </c>
      <c r="B26" s="121" t="s">
        <v>88</v>
      </c>
      <c r="C26" s="121"/>
      <c r="D26" s="121"/>
      <c r="E26" s="46" t="s">
        <v>193</v>
      </c>
      <c r="F26" s="50">
        <v>32443.14</v>
      </c>
    </row>
    <row r="27" spans="1:6" x14ac:dyDescent="0.25">
      <c r="A27" s="32">
        <v>25</v>
      </c>
      <c r="B27" s="121" t="s">
        <v>89</v>
      </c>
      <c r="C27" s="121"/>
      <c r="D27" s="121"/>
      <c r="E27" s="46" t="s">
        <v>194</v>
      </c>
      <c r="F27" s="50">
        <v>37204.480000000003</v>
      </c>
    </row>
    <row r="28" spans="1:6" x14ac:dyDescent="0.25">
      <c r="A28" s="32">
        <v>26</v>
      </c>
      <c r="B28" s="121" t="s">
        <v>92</v>
      </c>
      <c r="C28" s="121"/>
      <c r="D28" s="121"/>
      <c r="E28" s="46" t="s">
        <v>195</v>
      </c>
      <c r="F28" s="50">
        <v>34725.019999999997</v>
      </c>
    </row>
    <row r="29" spans="1:6" x14ac:dyDescent="0.25">
      <c r="A29" s="32">
        <v>27</v>
      </c>
      <c r="B29" s="121" t="s">
        <v>93</v>
      </c>
      <c r="C29" s="121"/>
      <c r="D29" s="121"/>
      <c r="E29" s="46" t="s">
        <v>196</v>
      </c>
      <c r="F29" s="50">
        <v>34055.5</v>
      </c>
    </row>
    <row r="30" spans="1:6" ht="15.75" customHeight="1" x14ac:dyDescent="0.25">
      <c r="A30" s="32">
        <v>28</v>
      </c>
      <c r="B30" s="121" t="s">
        <v>94</v>
      </c>
      <c r="C30" s="121"/>
      <c r="D30" s="121"/>
      <c r="E30" s="46" t="s">
        <v>197</v>
      </c>
      <c r="F30" s="50">
        <v>34734.18</v>
      </c>
    </row>
    <row r="31" spans="1:6" x14ac:dyDescent="0.25">
      <c r="A31" s="32">
        <v>29</v>
      </c>
      <c r="B31" s="121" t="s">
        <v>95</v>
      </c>
      <c r="C31" s="121"/>
      <c r="D31" s="121"/>
      <c r="E31" s="46" t="s">
        <v>198</v>
      </c>
      <c r="F31" s="50">
        <v>35027.49</v>
      </c>
    </row>
    <row r="32" spans="1:6" x14ac:dyDescent="0.25">
      <c r="A32" s="32">
        <v>30</v>
      </c>
      <c r="B32" s="121" t="s">
        <v>96</v>
      </c>
      <c r="C32" s="121"/>
      <c r="D32" s="121"/>
      <c r="E32" s="46" t="s">
        <v>199</v>
      </c>
      <c r="F32" s="50">
        <v>32129.93</v>
      </c>
    </row>
    <row r="33" spans="1:6" x14ac:dyDescent="0.25">
      <c r="A33" s="32">
        <v>31</v>
      </c>
      <c r="B33" s="121" t="s">
        <v>97</v>
      </c>
      <c r="C33" s="121"/>
      <c r="D33" s="121"/>
      <c r="E33" s="46" t="s">
        <v>200</v>
      </c>
      <c r="F33" s="50">
        <v>32452.080000000002</v>
      </c>
    </row>
    <row r="34" spans="1:6" x14ac:dyDescent="0.25">
      <c r="A34" s="32">
        <v>32</v>
      </c>
      <c r="B34" s="121" t="s">
        <v>98</v>
      </c>
      <c r="C34" s="121"/>
      <c r="D34" s="121"/>
      <c r="E34" s="46" t="s">
        <v>201</v>
      </c>
      <c r="F34" s="50">
        <v>41027.69</v>
      </c>
    </row>
    <row r="35" spans="1:6" x14ac:dyDescent="0.25">
      <c r="A35" s="32">
        <v>33</v>
      </c>
      <c r="B35" s="121" t="s">
        <v>99</v>
      </c>
      <c r="C35" s="121"/>
      <c r="D35" s="121"/>
      <c r="E35" s="46" t="s">
        <v>202</v>
      </c>
      <c r="F35" s="50">
        <v>31370.27</v>
      </c>
    </row>
    <row r="36" spans="1:6" x14ac:dyDescent="0.25">
      <c r="A36" s="32">
        <v>34</v>
      </c>
      <c r="B36" s="121" t="s">
        <v>100</v>
      </c>
      <c r="C36" s="121"/>
      <c r="D36" s="121"/>
      <c r="E36" s="46" t="s">
        <v>203</v>
      </c>
      <c r="F36" s="50">
        <v>35377.29</v>
      </c>
    </row>
    <row r="37" spans="1:6" ht="20.25" customHeight="1" x14ac:dyDescent="0.25">
      <c r="A37" s="32">
        <v>35</v>
      </c>
      <c r="B37" s="121" t="s">
        <v>101</v>
      </c>
      <c r="C37" s="121"/>
      <c r="D37" s="121"/>
      <c r="E37" s="46" t="s">
        <v>204</v>
      </c>
      <c r="F37" s="50">
        <v>35176.550000000003</v>
      </c>
    </row>
    <row r="38" spans="1:6" ht="32.25" customHeight="1" x14ac:dyDescent="0.25">
      <c r="A38" s="32">
        <v>36</v>
      </c>
      <c r="B38" s="121" t="s">
        <v>102</v>
      </c>
      <c r="C38" s="121"/>
      <c r="D38" s="121"/>
      <c r="E38" s="46" t="s">
        <v>205</v>
      </c>
      <c r="F38" s="50">
        <v>44515.93</v>
      </c>
    </row>
    <row r="39" spans="1:6" x14ac:dyDescent="0.25">
      <c r="A39" s="32">
        <v>37</v>
      </c>
      <c r="B39" s="121" t="s">
        <v>103</v>
      </c>
      <c r="C39" s="121"/>
      <c r="D39" s="121"/>
      <c r="E39" s="46" t="s">
        <v>206</v>
      </c>
      <c r="F39" s="50">
        <v>31359.91</v>
      </c>
    </row>
    <row r="40" spans="1:6" ht="18.75" x14ac:dyDescent="0.25">
      <c r="A40" s="32"/>
      <c r="B40" s="75" t="s">
        <v>39</v>
      </c>
      <c r="C40" s="75"/>
      <c r="D40" s="75"/>
      <c r="E40" s="57"/>
      <c r="F40" s="58"/>
    </row>
    <row r="43" spans="1:6" x14ac:dyDescent="0.25">
      <c r="A43" t="s">
        <v>81</v>
      </c>
      <c r="F43" s="52" t="s">
        <v>82</v>
      </c>
    </row>
  </sheetData>
  <mergeCells count="40">
    <mergeCell ref="B12:D12"/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23:D23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2:D32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40:D40"/>
    <mergeCell ref="B33:D33"/>
    <mergeCell ref="B34:D34"/>
    <mergeCell ref="B35:D35"/>
    <mergeCell ref="B36:D36"/>
    <mergeCell ref="B37:D37"/>
    <mergeCell ref="B38:D38"/>
  </mergeCells>
  <pageMargins left="0.7" right="0.7" top="0.75" bottom="0.7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Лист1 (2)</vt:lpstr>
      <vt:lpstr>Лист1 (3)</vt:lpstr>
      <vt:lpstr>Лист1 (4)</vt:lpstr>
      <vt:lpstr>Лист1 (5)</vt:lpstr>
      <vt:lpstr>Лист1 (6)</vt:lpstr>
      <vt:lpstr>Лист1 (7)</vt:lpstr>
      <vt:lpstr>Лист1 (8)</vt:lpstr>
      <vt:lpstr>Лист1 (9)</vt:lpstr>
      <vt:lpstr>Лист1 (13)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2024-01-23T12:12:56Z</dcterms:modified>
</cp:coreProperties>
</file>